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3180" windowWidth="17400" windowHeight="733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5" r:id="rId9"/>
    <sheet name="Workings 1 (i)" sheetId="36" r:id="rId10"/>
    <sheet name="Option 2" sheetId="33" r:id="rId11"/>
    <sheet name="Workings 2" sheetId="34" r:id="rId12"/>
    <sheet name="Option 2 (i)" sheetId="38" r:id="rId13"/>
    <sheet name="Workings 2 (i)" sheetId="37" r:id="rId14"/>
  </sheets>
  <calcPr calcId="145621"/>
</workbook>
</file>

<file path=xl/calcChain.xml><?xml version="1.0" encoding="utf-8"?>
<calcChain xmlns="http://schemas.openxmlformats.org/spreadsheetml/2006/main">
  <c r="C32" i="29" l="1"/>
  <c r="C30" i="29"/>
  <c r="H19" i="35"/>
  <c r="I19" i="35"/>
  <c r="I25" i="35" s="1"/>
  <c r="G19" i="35"/>
  <c r="G25" i="35" s="1"/>
  <c r="H19" i="38"/>
  <c r="H25" i="38" s="1"/>
  <c r="I19" i="38"/>
  <c r="G19" i="38"/>
  <c r="G25" i="38" s="1"/>
  <c r="BD87" i="38"/>
  <c r="BC87" i="38"/>
  <c r="BB87" i="38"/>
  <c r="BB66" i="38" s="1"/>
  <c r="BA87" i="38"/>
  <c r="AZ87" i="38"/>
  <c r="AY87" i="38"/>
  <c r="AX87" i="38"/>
  <c r="AX66" i="38" s="1"/>
  <c r="AW87" i="38"/>
  <c r="AV87" i="38"/>
  <c r="AV66" i="38" s="1"/>
  <c r="AU87" i="38"/>
  <c r="AT87" i="38"/>
  <c r="AT66" i="38" s="1"/>
  <c r="AS87" i="38"/>
  <c r="AR87" i="38"/>
  <c r="AR66" i="38" s="1"/>
  <c r="AQ87" i="38"/>
  <c r="AP87" i="38"/>
  <c r="AP66" i="38" s="1"/>
  <c r="AO87" i="38"/>
  <c r="AN87" i="38"/>
  <c r="AN66" i="38" s="1"/>
  <c r="AM87" i="38"/>
  <c r="AL87" i="38"/>
  <c r="AL66" i="38" s="1"/>
  <c r="AK87" i="38"/>
  <c r="AJ87" i="38"/>
  <c r="AJ66" i="38" s="1"/>
  <c r="AI87" i="38"/>
  <c r="AH87" i="38"/>
  <c r="AH66" i="38" s="1"/>
  <c r="AG87" i="38"/>
  <c r="AF87" i="38"/>
  <c r="AF66" i="38" s="1"/>
  <c r="AE87" i="38"/>
  <c r="AD87" i="38"/>
  <c r="AD66" i="38" s="1"/>
  <c r="AC87" i="38"/>
  <c r="AB87" i="38"/>
  <c r="AB66" i="38" s="1"/>
  <c r="AA87" i="38"/>
  <c r="Z87" i="38"/>
  <c r="Z66" i="38" s="1"/>
  <c r="Y87" i="38"/>
  <c r="X87" i="38"/>
  <c r="X66" i="38" s="1"/>
  <c r="W87" i="38"/>
  <c r="V87" i="38"/>
  <c r="V66" i="38" s="1"/>
  <c r="U87" i="38"/>
  <c r="T87" i="38"/>
  <c r="T66" i="38" s="1"/>
  <c r="T76" i="38" s="1"/>
  <c r="S87" i="38"/>
  <c r="R87" i="38"/>
  <c r="R66" i="38" s="1"/>
  <c r="Q87" i="38"/>
  <c r="P87" i="38"/>
  <c r="P66" i="38" s="1"/>
  <c r="O87" i="38"/>
  <c r="N87" i="38"/>
  <c r="N66" i="38" s="1"/>
  <c r="M87" i="38"/>
  <c r="L87" i="38"/>
  <c r="L66" i="38" s="1"/>
  <c r="K87" i="38"/>
  <c r="J87" i="38"/>
  <c r="J66" i="38" s="1"/>
  <c r="I87" i="38"/>
  <c r="H87" i="38"/>
  <c r="H66" i="38" s="1"/>
  <c r="G87" i="38"/>
  <c r="F87" i="38"/>
  <c r="F66" i="38" s="1"/>
  <c r="E87" i="38"/>
  <c r="BD79" i="38"/>
  <c r="BC79" i="38"/>
  <c r="BB79" i="38"/>
  <c r="BA79" i="38"/>
  <c r="AZ79" i="38"/>
  <c r="AY79" i="38"/>
  <c r="AX79" i="38"/>
  <c r="AW79" i="38"/>
  <c r="AV79" i="38"/>
  <c r="AU79" i="38"/>
  <c r="AT79" i="38"/>
  <c r="AS79" i="38"/>
  <c r="AR79" i="38"/>
  <c r="AQ79" i="38"/>
  <c r="AP79" i="38"/>
  <c r="AO79" i="38"/>
  <c r="AN79" i="38"/>
  <c r="AM79" i="38"/>
  <c r="AL79" i="38"/>
  <c r="AK79" i="38"/>
  <c r="AJ79" i="38"/>
  <c r="AI79" i="38"/>
  <c r="AH79" i="38"/>
  <c r="AG79" i="38"/>
  <c r="AF79" i="38"/>
  <c r="AE79" i="38"/>
  <c r="AD79" i="38"/>
  <c r="AC79" i="38"/>
  <c r="AB79" i="38"/>
  <c r="AA79" i="38"/>
  <c r="Z79" i="38"/>
  <c r="Y79" i="38"/>
  <c r="X79" i="38"/>
  <c r="W79" i="38"/>
  <c r="V79" i="38"/>
  <c r="U79" i="38"/>
  <c r="T79" i="38"/>
  <c r="S79" i="38"/>
  <c r="R79" i="38"/>
  <c r="Q79" i="38"/>
  <c r="P79" i="38"/>
  <c r="O79" i="38"/>
  <c r="N79" i="38"/>
  <c r="M79" i="38"/>
  <c r="L79" i="38"/>
  <c r="K79" i="38"/>
  <c r="J79" i="38"/>
  <c r="I79" i="38"/>
  <c r="H79" i="38"/>
  <c r="G79" i="38"/>
  <c r="F79" i="38"/>
  <c r="E79" i="38"/>
  <c r="BD78" i="38"/>
  <c r="BC78" i="38"/>
  <c r="BB78" i="38"/>
  <c r="BA78" i="38"/>
  <c r="AZ78" i="38"/>
  <c r="AY78" i="38"/>
  <c r="AX78" i="38"/>
  <c r="AW78" i="38"/>
  <c r="AV78" i="38"/>
  <c r="AU78" i="38"/>
  <c r="AT78" i="38"/>
  <c r="AS78" i="38"/>
  <c r="AR78" i="38"/>
  <c r="AQ78" i="38"/>
  <c r="AP78" i="38"/>
  <c r="AO78" i="38"/>
  <c r="AN78" i="38"/>
  <c r="AM78" i="38"/>
  <c r="AL78" i="38"/>
  <c r="AK78" i="38"/>
  <c r="AJ78" i="38"/>
  <c r="AI78" i="38"/>
  <c r="AH78" i="38"/>
  <c r="AG78" i="38"/>
  <c r="AF78" i="38"/>
  <c r="AE78" i="38"/>
  <c r="AD78" i="38"/>
  <c r="AC78" i="38"/>
  <c r="AB78" i="38"/>
  <c r="AA78" i="38"/>
  <c r="Z78" i="38"/>
  <c r="Y78" i="38"/>
  <c r="X78" i="38"/>
  <c r="W78" i="38"/>
  <c r="V78" i="38"/>
  <c r="U78" i="38"/>
  <c r="T78" i="38"/>
  <c r="S78" i="38"/>
  <c r="R78" i="38"/>
  <c r="Q78" i="38"/>
  <c r="P78" i="38"/>
  <c r="O78" i="38"/>
  <c r="N78" i="38"/>
  <c r="M78" i="38"/>
  <c r="L78" i="38"/>
  <c r="K78" i="38"/>
  <c r="J78" i="38"/>
  <c r="I78" i="38"/>
  <c r="H78" i="38"/>
  <c r="G78" i="38"/>
  <c r="F78" i="38"/>
  <c r="E78" i="38"/>
  <c r="AZ76" i="38"/>
  <c r="BD72" i="38"/>
  <c r="BC72" i="38"/>
  <c r="BB72" i="38"/>
  <c r="BA72" i="38"/>
  <c r="AZ72" i="38"/>
  <c r="AY72" i="38"/>
  <c r="AX72" i="38"/>
  <c r="AW72" i="38"/>
  <c r="AV72" i="38"/>
  <c r="AU72" i="38"/>
  <c r="AT72" i="38"/>
  <c r="AS72" i="38"/>
  <c r="AR72" i="38"/>
  <c r="AQ72" i="38"/>
  <c r="AP72" i="38"/>
  <c r="AO72" i="38"/>
  <c r="AN72" i="38"/>
  <c r="AM72" i="38"/>
  <c r="AL72" i="38"/>
  <c r="AK72" i="38"/>
  <c r="AJ72" i="38"/>
  <c r="AI72" i="38"/>
  <c r="AH72" i="38"/>
  <c r="AG72" i="38"/>
  <c r="AF72" i="38"/>
  <c r="AE72" i="38"/>
  <c r="AD72" i="38"/>
  <c r="AC72" i="38"/>
  <c r="AB72" i="38"/>
  <c r="AA72" i="38"/>
  <c r="Z72" i="38"/>
  <c r="Y72" i="38"/>
  <c r="X72" i="38"/>
  <c r="W72" i="38"/>
  <c r="V72" i="38"/>
  <c r="U72" i="38"/>
  <c r="T72" i="38"/>
  <c r="S72" i="38"/>
  <c r="R72" i="38"/>
  <c r="Q72" i="38"/>
  <c r="P72" i="38"/>
  <c r="O72" i="38"/>
  <c r="N72" i="38"/>
  <c r="M72" i="38"/>
  <c r="L72" i="38"/>
  <c r="K72" i="38"/>
  <c r="J72" i="38"/>
  <c r="I72" i="38"/>
  <c r="H72" i="38"/>
  <c r="G72" i="38"/>
  <c r="F72" i="38"/>
  <c r="E72" i="38"/>
  <c r="BD71" i="38"/>
  <c r="BC71" i="38"/>
  <c r="BB71" i="38"/>
  <c r="BA71" i="38"/>
  <c r="AZ71" i="38"/>
  <c r="AY71" i="38"/>
  <c r="AX71" i="38"/>
  <c r="AW71" i="38"/>
  <c r="AV71" i="38"/>
  <c r="AU71" i="38"/>
  <c r="AT71" i="38"/>
  <c r="AS71" i="38"/>
  <c r="AR71" i="38"/>
  <c r="AQ71" i="38"/>
  <c r="AP71" i="38"/>
  <c r="AO71" i="38"/>
  <c r="AN71" i="38"/>
  <c r="AM71" i="38"/>
  <c r="AL71" i="38"/>
  <c r="AK71" i="38"/>
  <c r="AJ71" i="38"/>
  <c r="AI71" i="38"/>
  <c r="AH71" i="38"/>
  <c r="AG71" i="38"/>
  <c r="AF71" i="38"/>
  <c r="AE71" i="38"/>
  <c r="AD71" i="38"/>
  <c r="AC71" i="38"/>
  <c r="AB71" i="38"/>
  <c r="AA71" i="38"/>
  <c r="Z71" i="38"/>
  <c r="Y71" i="38"/>
  <c r="X71" i="38"/>
  <c r="W71" i="38"/>
  <c r="V71" i="38"/>
  <c r="U71" i="38"/>
  <c r="T71" i="38"/>
  <c r="S71" i="38"/>
  <c r="R71" i="38"/>
  <c r="Q71" i="38"/>
  <c r="P71" i="38"/>
  <c r="O71" i="38"/>
  <c r="N71" i="38"/>
  <c r="M71" i="38"/>
  <c r="L71" i="38"/>
  <c r="K71" i="38"/>
  <c r="J71" i="38"/>
  <c r="I71" i="38"/>
  <c r="H71" i="38"/>
  <c r="G71" i="38"/>
  <c r="F71" i="38"/>
  <c r="E71" i="38"/>
  <c r="BD70" i="38"/>
  <c r="BC70" i="38"/>
  <c r="BB70" i="38"/>
  <c r="BA70" i="38"/>
  <c r="AZ70" i="38"/>
  <c r="AY70" i="38"/>
  <c r="AX70" i="38"/>
  <c r="AW70" i="38"/>
  <c r="AV70" i="38"/>
  <c r="AU70" i="38"/>
  <c r="AT70" i="38"/>
  <c r="AS70" i="38"/>
  <c r="AR70" i="38"/>
  <c r="AQ70" i="38"/>
  <c r="AP70" i="38"/>
  <c r="AO70" i="38"/>
  <c r="AN70" i="38"/>
  <c r="AM70" i="38"/>
  <c r="AL70" i="38"/>
  <c r="AK70" i="38"/>
  <c r="AJ70" i="38"/>
  <c r="AI70" i="38"/>
  <c r="AH70" i="38"/>
  <c r="AG70" i="38"/>
  <c r="AF70" i="38"/>
  <c r="AE70" i="38"/>
  <c r="AD70" i="38"/>
  <c r="AC70" i="38"/>
  <c r="AB70" i="38"/>
  <c r="AA70" i="38"/>
  <c r="Z70" i="38"/>
  <c r="Y70" i="38"/>
  <c r="X70" i="38"/>
  <c r="W70" i="38"/>
  <c r="V70" i="38"/>
  <c r="U70" i="38"/>
  <c r="T70" i="38"/>
  <c r="S70" i="38"/>
  <c r="R70" i="38"/>
  <c r="Q70" i="38"/>
  <c r="P70" i="38"/>
  <c r="O70" i="38"/>
  <c r="N70" i="38"/>
  <c r="M70" i="38"/>
  <c r="L70" i="38"/>
  <c r="K70" i="38"/>
  <c r="J70" i="38"/>
  <c r="I70" i="38"/>
  <c r="H70" i="38"/>
  <c r="G70" i="38"/>
  <c r="F70" i="38"/>
  <c r="E70" i="38"/>
  <c r="BD69" i="38"/>
  <c r="BC69" i="38"/>
  <c r="BB69" i="38"/>
  <c r="BA69" i="38"/>
  <c r="AZ69" i="38"/>
  <c r="AY69" i="38"/>
  <c r="AX69" i="38"/>
  <c r="AW69" i="38"/>
  <c r="AV69" i="38"/>
  <c r="AU69" i="38"/>
  <c r="AT69" i="38"/>
  <c r="AS69" i="38"/>
  <c r="AR69" i="38"/>
  <c r="AQ69" i="38"/>
  <c r="AP69" i="38"/>
  <c r="AO69" i="38"/>
  <c r="AN69" i="38"/>
  <c r="AM69" i="38"/>
  <c r="AL69" i="38"/>
  <c r="AK69" i="38"/>
  <c r="AJ69" i="38"/>
  <c r="AI69" i="38"/>
  <c r="AH69" i="38"/>
  <c r="AG69" i="38"/>
  <c r="AF69" i="38"/>
  <c r="AE69" i="38"/>
  <c r="AD69" i="38"/>
  <c r="AC69" i="38"/>
  <c r="AB69" i="38"/>
  <c r="AA69" i="38"/>
  <c r="Z69" i="38"/>
  <c r="Y69" i="38"/>
  <c r="X69" i="38"/>
  <c r="W69" i="38"/>
  <c r="V69" i="38"/>
  <c r="U69" i="38"/>
  <c r="T69" i="38"/>
  <c r="S69" i="38"/>
  <c r="R69" i="38"/>
  <c r="Q69" i="38"/>
  <c r="P69" i="38"/>
  <c r="O69" i="38"/>
  <c r="N69" i="38"/>
  <c r="M69" i="38"/>
  <c r="L69" i="38"/>
  <c r="K69" i="38"/>
  <c r="J69" i="38"/>
  <c r="I69" i="38"/>
  <c r="H69" i="38"/>
  <c r="G69" i="38"/>
  <c r="F69" i="38"/>
  <c r="E69" i="38"/>
  <c r="BD68" i="38"/>
  <c r="BC68" i="38"/>
  <c r="BB68" i="38"/>
  <c r="BA68" i="38"/>
  <c r="AZ68" i="38"/>
  <c r="AY68" i="38"/>
  <c r="AX68" i="38"/>
  <c r="AW68" i="38"/>
  <c r="AV68" i="38"/>
  <c r="AU68" i="38"/>
  <c r="AT68" i="38"/>
  <c r="AS68" i="38"/>
  <c r="AR68" i="38"/>
  <c r="AQ68" i="38"/>
  <c r="AP68" i="38"/>
  <c r="AO68" i="38"/>
  <c r="AN68" i="38"/>
  <c r="AM68" i="38"/>
  <c r="AL68" i="38"/>
  <c r="AK68" i="38"/>
  <c r="AJ68" i="38"/>
  <c r="AI68" i="38"/>
  <c r="AH68" i="38"/>
  <c r="AG68" i="38"/>
  <c r="AF68" i="38"/>
  <c r="AE68" i="38"/>
  <c r="AD68" i="38"/>
  <c r="AC68" i="38"/>
  <c r="AB68" i="38"/>
  <c r="AA68" i="38"/>
  <c r="Z68" i="38"/>
  <c r="Y68" i="38"/>
  <c r="X68" i="38"/>
  <c r="W68" i="38"/>
  <c r="V68" i="38"/>
  <c r="U68" i="38"/>
  <c r="T68" i="38"/>
  <c r="S68" i="38"/>
  <c r="R68" i="38"/>
  <c r="Q68" i="38"/>
  <c r="P68" i="38"/>
  <c r="O68" i="38"/>
  <c r="N68" i="38"/>
  <c r="M68" i="38"/>
  <c r="L68" i="38"/>
  <c r="K68" i="38"/>
  <c r="J68" i="38"/>
  <c r="I68" i="38"/>
  <c r="H68" i="38"/>
  <c r="G68" i="38"/>
  <c r="F68" i="38"/>
  <c r="E68" i="38"/>
  <c r="BD67" i="38"/>
  <c r="BC67" i="38"/>
  <c r="BB67" i="38"/>
  <c r="BA67" i="38"/>
  <c r="AZ67" i="38"/>
  <c r="AY67" i="38"/>
  <c r="AX67" i="38"/>
  <c r="AW67" i="38"/>
  <c r="AV67" i="38"/>
  <c r="AU67" i="38"/>
  <c r="AT67" i="38"/>
  <c r="AS67" i="38"/>
  <c r="AR67" i="38"/>
  <c r="AQ67" i="38"/>
  <c r="AP67" i="38"/>
  <c r="AO67" i="38"/>
  <c r="AN67" i="38"/>
  <c r="AM67" i="38"/>
  <c r="AL67" i="38"/>
  <c r="AK67" i="38"/>
  <c r="AJ67" i="38"/>
  <c r="AI67" i="38"/>
  <c r="AH67" i="38"/>
  <c r="AG67" i="38"/>
  <c r="AF67" i="38"/>
  <c r="AE67" i="38"/>
  <c r="AD67" i="38"/>
  <c r="AC67" i="38"/>
  <c r="AB67" i="38"/>
  <c r="AA67" i="38"/>
  <c r="Z67" i="38"/>
  <c r="Y67" i="38"/>
  <c r="X67" i="38"/>
  <c r="W67" i="38"/>
  <c r="V67" i="38"/>
  <c r="U67" i="38"/>
  <c r="T67" i="38"/>
  <c r="S67" i="38"/>
  <c r="R67" i="38"/>
  <c r="Q67" i="38"/>
  <c r="P67" i="38"/>
  <c r="O67" i="38"/>
  <c r="N67" i="38"/>
  <c r="M67" i="38"/>
  <c r="L67" i="38"/>
  <c r="K67" i="38"/>
  <c r="J67" i="38"/>
  <c r="I67" i="38"/>
  <c r="H67" i="38"/>
  <c r="G67" i="38"/>
  <c r="F67" i="38"/>
  <c r="E67" i="38"/>
  <c r="BD66" i="38"/>
  <c r="BC66" i="38"/>
  <c r="BA66" i="38"/>
  <c r="AZ66" i="38"/>
  <c r="AY66" i="38"/>
  <c r="AW66" i="38"/>
  <c r="AU66" i="38"/>
  <c r="AS66" i="38"/>
  <c r="AQ66" i="38"/>
  <c r="AO66" i="38"/>
  <c r="AM66" i="38"/>
  <c r="AK66" i="38"/>
  <c r="AI66" i="38"/>
  <c r="AG66" i="38"/>
  <c r="AE66" i="38"/>
  <c r="AC66" i="38"/>
  <c r="AA66" i="38"/>
  <c r="Y66" i="38"/>
  <c r="W66" i="38"/>
  <c r="U66" i="38"/>
  <c r="S66" i="38"/>
  <c r="Q66" i="38"/>
  <c r="O66" i="38"/>
  <c r="M66" i="38"/>
  <c r="K66" i="38"/>
  <c r="I66" i="38"/>
  <c r="G66" i="38"/>
  <c r="E66" i="38"/>
  <c r="BD65" i="38"/>
  <c r="BD76" i="38" s="1"/>
  <c r="BC65" i="38"/>
  <c r="BC76" i="38" s="1"/>
  <c r="BB65" i="38"/>
  <c r="BA65" i="38"/>
  <c r="BA76" i="38" s="1"/>
  <c r="AZ65" i="38"/>
  <c r="AY65" i="38"/>
  <c r="AY76" i="38" s="1"/>
  <c r="AX65" i="38"/>
  <c r="AW65" i="38"/>
  <c r="AW76" i="38" s="1"/>
  <c r="AV65" i="38"/>
  <c r="AU65" i="38"/>
  <c r="AU76" i="38" s="1"/>
  <c r="AT65" i="38"/>
  <c r="AS65" i="38"/>
  <c r="AS76" i="38" s="1"/>
  <c r="AR65" i="38"/>
  <c r="AQ65" i="38"/>
  <c r="AQ76" i="38" s="1"/>
  <c r="AP65" i="38"/>
  <c r="AO65" i="38"/>
  <c r="AO76" i="38" s="1"/>
  <c r="AN65" i="38"/>
  <c r="AM65" i="38"/>
  <c r="AM76" i="38" s="1"/>
  <c r="AL65" i="38"/>
  <c r="AK65" i="38"/>
  <c r="AK76" i="38" s="1"/>
  <c r="AJ65" i="38"/>
  <c r="AI65" i="38"/>
  <c r="AI76" i="38" s="1"/>
  <c r="AH65" i="38"/>
  <c r="AG65" i="38"/>
  <c r="AG76" i="38" s="1"/>
  <c r="AF65" i="38"/>
  <c r="AE65" i="38"/>
  <c r="AE76" i="38" s="1"/>
  <c r="AD65" i="38"/>
  <c r="AC65" i="38"/>
  <c r="AC76" i="38" s="1"/>
  <c r="AB65" i="38"/>
  <c r="AA65" i="38"/>
  <c r="AA76" i="38" s="1"/>
  <c r="Z65" i="38"/>
  <c r="Y65" i="38"/>
  <c r="Y76" i="38" s="1"/>
  <c r="X65" i="38"/>
  <c r="W65" i="38"/>
  <c r="W76" i="38" s="1"/>
  <c r="V65" i="38"/>
  <c r="U65" i="38"/>
  <c r="U76" i="38" s="1"/>
  <c r="T65" i="38"/>
  <c r="S65" i="38"/>
  <c r="S76" i="38" s="1"/>
  <c r="R65" i="38"/>
  <c r="Q65" i="38"/>
  <c r="Q76" i="38" s="1"/>
  <c r="P65" i="38"/>
  <c r="O65" i="38"/>
  <c r="O76" i="38" s="1"/>
  <c r="N65" i="38"/>
  <c r="M65" i="38"/>
  <c r="M76" i="38" s="1"/>
  <c r="L65" i="38"/>
  <c r="K65" i="38"/>
  <c r="K76" i="38" s="1"/>
  <c r="J65" i="38"/>
  <c r="I65" i="38"/>
  <c r="I76" i="38" s="1"/>
  <c r="H65" i="38"/>
  <c r="G65" i="38"/>
  <c r="G76" i="38" s="1"/>
  <c r="F65" i="38"/>
  <c r="E65" i="38"/>
  <c r="E76" i="38" s="1"/>
  <c r="E60" i="38"/>
  <c r="BD25" i="38"/>
  <c r="BD26" i="38" s="1"/>
  <c r="BC25" i="38"/>
  <c r="BC26" i="38" s="1"/>
  <c r="BB25" i="38"/>
  <c r="BB26" i="38" s="1"/>
  <c r="BA25" i="38"/>
  <c r="BA26" i="38" s="1"/>
  <c r="AZ25" i="38"/>
  <c r="AZ26" i="38" s="1"/>
  <c r="AY25" i="38"/>
  <c r="AY26" i="38" s="1"/>
  <c r="AX25" i="38"/>
  <c r="AX26" i="38" s="1"/>
  <c r="AW25" i="38"/>
  <c r="AV25" i="38"/>
  <c r="AU25" i="38"/>
  <c r="AT25" i="38"/>
  <c r="AS25" i="38"/>
  <c r="AR25" i="38"/>
  <c r="AQ25" i="38"/>
  <c r="AP25" i="38"/>
  <c r="AO25" i="38"/>
  <c r="AN25" i="38"/>
  <c r="AM25" i="38"/>
  <c r="AL25" i="38"/>
  <c r="AK25" i="38"/>
  <c r="AJ25" i="38"/>
  <c r="AI25" i="38"/>
  <c r="AH25" i="38"/>
  <c r="AG25" i="38"/>
  <c r="AF25" i="38"/>
  <c r="AE25" i="38"/>
  <c r="AD25" i="38"/>
  <c r="AC25" i="38"/>
  <c r="AB25" i="38"/>
  <c r="AA25" i="38"/>
  <c r="Z25" i="38"/>
  <c r="Y25" i="38"/>
  <c r="X25" i="38"/>
  <c r="W25" i="38"/>
  <c r="V25" i="38"/>
  <c r="U25" i="38"/>
  <c r="T25" i="38"/>
  <c r="S25" i="38"/>
  <c r="R25" i="38"/>
  <c r="Q25" i="38"/>
  <c r="P25" i="38"/>
  <c r="O25" i="38"/>
  <c r="N25" i="38"/>
  <c r="M25" i="38"/>
  <c r="L25" i="38"/>
  <c r="K25" i="38"/>
  <c r="J25" i="38"/>
  <c r="F25" i="38"/>
  <c r="E25" i="38"/>
  <c r="I25" i="38"/>
  <c r="AW18" i="38"/>
  <c r="AW26" i="38" s="1"/>
  <c r="AV18" i="38"/>
  <c r="AV26" i="38" s="1"/>
  <c r="AU18" i="38"/>
  <c r="AU26" i="38" s="1"/>
  <c r="AT18" i="38"/>
  <c r="AT26" i="38" s="1"/>
  <c r="AS18" i="38"/>
  <c r="AS26" i="38" s="1"/>
  <c r="AR18" i="38"/>
  <c r="AR26" i="38" s="1"/>
  <c r="AQ18" i="38"/>
  <c r="AQ26" i="38" s="1"/>
  <c r="AP18" i="38"/>
  <c r="AP26" i="38" s="1"/>
  <c r="AO18" i="38"/>
  <c r="AO26" i="38" s="1"/>
  <c r="AN18" i="38"/>
  <c r="AN26" i="38" s="1"/>
  <c r="AM18" i="38"/>
  <c r="AM26" i="38" s="1"/>
  <c r="AL18" i="38"/>
  <c r="AL26" i="38" s="1"/>
  <c r="AK18" i="38"/>
  <c r="AK26" i="38" s="1"/>
  <c r="AJ18" i="38"/>
  <c r="AJ26" i="38" s="1"/>
  <c r="AI18" i="38"/>
  <c r="AI26" i="38" s="1"/>
  <c r="AH18" i="38"/>
  <c r="AH26" i="38" s="1"/>
  <c r="AG18" i="38"/>
  <c r="AG26" i="38" s="1"/>
  <c r="AF18" i="38"/>
  <c r="AF26" i="38" s="1"/>
  <c r="AE18" i="38"/>
  <c r="AE26" i="38" s="1"/>
  <c r="AD18" i="38"/>
  <c r="AD26" i="38" s="1"/>
  <c r="AC18" i="38"/>
  <c r="AC26" i="38" s="1"/>
  <c r="AB18" i="38"/>
  <c r="AB26" i="38" s="1"/>
  <c r="AA18" i="38"/>
  <c r="AA26" i="38" s="1"/>
  <c r="Z18" i="38"/>
  <c r="Z26" i="38" s="1"/>
  <c r="Y18" i="38"/>
  <c r="Y26" i="38" s="1"/>
  <c r="X18" i="38"/>
  <c r="X26" i="38" s="1"/>
  <c r="W18" i="38"/>
  <c r="W26" i="38" s="1"/>
  <c r="V18" i="38"/>
  <c r="V26" i="38" s="1"/>
  <c r="U18" i="38"/>
  <c r="U26" i="38" s="1"/>
  <c r="T18" i="38"/>
  <c r="T26" i="38" s="1"/>
  <c r="S18" i="38"/>
  <c r="S26" i="38" s="1"/>
  <c r="R18" i="38"/>
  <c r="R26" i="38" s="1"/>
  <c r="Q18" i="38"/>
  <c r="Q26" i="38" s="1"/>
  <c r="P18" i="38"/>
  <c r="P26" i="38" s="1"/>
  <c r="O18" i="38"/>
  <c r="O26" i="38" s="1"/>
  <c r="N18" i="38"/>
  <c r="N26" i="38" s="1"/>
  <c r="M18" i="38"/>
  <c r="M26" i="38" s="1"/>
  <c r="L18" i="38"/>
  <c r="L26" i="38" s="1"/>
  <c r="K18" i="38"/>
  <c r="K26" i="38" s="1"/>
  <c r="K28" i="38" s="1"/>
  <c r="J18" i="38"/>
  <c r="J26" i="38" s="1"/>
  <c r="I18" i="38"/>
  <c r="H18" i="38"/>
  <c r="G18" i="38"/>
  <c r="F18" i="38"/>
  <c r="F26" i="38" s="1"/>
  <c r="E18" i="38"/>
  <c r="E26" i="38" s="1"/>
  <c r="BD87" i="35"/>
  <c r="BD66" i="35" s="1"/>
  <c r="BC87" i="35"/>
  <c r="BB87" i="35"/>
  <c r="BB66" i="35" s="1"/>
  <c r="BB76" i="35" s="1"/>
  <c r="BA87" i="35"/>
  <c r="BA66" i="35" s="1"/>
  <c r="AZ87" i="35"/>
  <c r="AZ66" i="35" s="1"/>
  <c r="AZ76" i="35" s="1"/>
  <c r="AY87" i="35"/>
  <c r="AX87" i="35"/>
  <c r="AW87" i="35"/>
  <c r="AW66" i="35" s="1"/>
  <c r="AV87" i="35"/>
  <c r="AV66" i="35" s="1"/>
  <c r="AV76" i="35" s="1"/>
  <c r="AU87" i="35"/>
  <c r="AT87" i="35"/>
  <c r="AS87" i="35"/>
  <c r="AR87" i="35"/>
  <c r="AR66" i="35" s="1"/>
  <c r="AR76" i="35" s="1"/>
  <c r="AQ87" i="35"/>
  <c r="AP87" i="35"/>
  <c r="AO87" i="35"/>
  <c r="AN87" i="35"/>
  <c r="AN66" i="35" s="1"/>
  <c r="AM87" i="35"/>
  <c r="AL87" i="35"/>
  <c r="AL66" i="35" s="1"/>
  <c r="AK87" i="35"/>
  <c r="AK66" i="35" s="1"/>
  <c r="AJ87" i="35"/>
  <c r="AJ66" i="35" s="1"/>
  <c r="AJ76" i="35" s="1"/>
  <c r="AI87" i="35"/>
  <c r="AH87" i="35"/>
  <c r="AG87" i="35"/>
  <c r="AG66" i="35" s="1"/>
  <c r="AG76" i="35" s="1"/>
  <c r="AF87" i="35"/>
  <c r="AF66" i="35" s="1"/>
  <c r="AE87" i="35"/>
  <c r="AD87" i="35"/>
  <c r="AC87" i="35"/>
  <c r="AB87" i="35"/>
  <c r="AB66" i="35" s="1"/>
  <c r="AB76" i="35" s="1"/>
  <c r="AA87" i="35"/>
  <c r="Z87" i="35"/>
  <c r="Y87" i="35"/>
  <c r="X87" i="35"/>
  <c r="X66" i="35" s="1"/>
  <c r="W87" i="35"/>
  <c r="V87" i="35"/>
  <c r="V66" i="35" s="1"/>
  <c r="V76" i="35" s="1"/>
  <c r="U87" i="35"/>
  <c r="U66" i="35" s="1"/>
  <c r="U76" i="35" s="1"/>
  <c r="T87" i="35"/>
  <c r="T66" i="35" s="1"/>
  <c r="T76" i="35" s="1"/>
  <c r="S87" i="35"/>
  <c r="R87" i="35"/>
  <c r="Q87" i="35"/>
  <c r="Q66" i="35" s="1"/>
  <c r="P87" i="35"/>
  <c r="P66" i="35" s="1"/>
  <c r="P76" i="35" s="1"/>
  <c r="O87" i="35"/>
  <c r="N87" i="35"/>
  <c r="M87" i="35"/>
  <c r="L87" i="35"/>
  <c r="L66" i="35" s="1"/>
  <c r="L76" i="35" s="1"/>
  <c r="K87" i="35"/>
  <c r="J87" i="35"/>
  <c r="I87" i="35"/>
  <c r="H87" i="35"/>
  <c r="H66" i="35" s="1"/>
  <c r="G87" i="35"/>
  <c r="F87" i="35"/>
  <c r="F66" i="35" s="1"/>
  <c r="F76" i="35" s="1"/>
  <c r="E87" i="35"/>
  <c r="E66" i="35" s="1"/>
  <c r="E76" i="35" s="1"/>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AW76" i="35"/>
  <c r="AP76" i="35"/>
  <c r="AO76" i="35"/>
  <c r="AD76" i="35"/>
  <c r="BD72" i="35"/>
  <c r="BC72" i="35"/>
  <c r="BB72" i="35"/>
  <c r="BA72" i="35"/>
  <c r="AZ72" i="35"/>
  <c r="AY72" i="35"/>
  <c r="AX72" i="35"/>
  <c r="AW72" i="35"/>
  <c r="AV72" i="35"/>
  <c r="AU72" i="35"/>
  <c r="AT72" i="35"/>
  <c r="AS72" i="35"/>
  <c r="AR72" i="35"/>
  <c r="AQ72" i="35"/>
  <c r="AP72" i="35"/>
  <c r="AO72" i="35"/>
  <c r="AN72" i="35"/>
  <c r="AM72" i="35"/>
  <c r="AL72" i="35"/>
  <c r="AK72" i="35"/>
  <c r="AJ72" i="35"/>
  <c r="AI72" i="35"/>
  <c r="AH72" i="35"/>
  <c r="AG72" i="35"/>
  <c r="AF72" i="35"/>
  <c r="AE72" i="35"/>
  <c r="AD72" i="35"/>
  <c r="AC72" i="35"/>
  <c r="AB72" i="35"/>
  <c r="AA72" i="35"/>
  <c r="Z72" i="35"/>
  <c r="Y72" i="35"/>
  <c r="X72" i="35"/>
  <c r="W72" i="35"/>
  <c r="V72" i="35"/>
  <c r="U72" i="35"/>
  <c r="T72" i="35"/>
  <c r="S72" i="35"/>
  <c r="R72" i="35"/>
  <c r="Q72" i="35"/>
  <c r="P72" i="35"/>
  <c r="O72" i="35"/>
  <c r="N72" i="35"/>
  <c r="M72" i="35"/>
  <c r="L72" i="35"/>
  <c r="K72" i="35"/>
  <c r="J72" i="35"/>
  <c r="I72" i="35"/>
  <c r="H72" i="35"/>
  <c r="G72" i="35"/>
  <c r="F72" i="35"/>
  <c r="E72" i="35"/>
  <c r="BD71" i="35"/>
  <c r="BC71" i="35"/>
  <c r="BB71" i="35"/>
  <c r="BA71" i="35"/>
  <c r="AZ71" i="35"/>
  <c r="AY71" i="35"/>
  <c r="AX71" i="35"/>
  <c r="AW71" i="35"/>
  <c r="AV71" i="35"/>
  <c r="AU71" i="35"/>
  <c r="AT71" i="35"/>
  <c r="AS71" i="35"/>
  <c r="AR71" i="35"/>
  <c r="AQ71" i="35"/>
  <c r="AP71" i="35"/>
  <c r="AO71" i="35"/>
  <c r="AN71" i="35"/>
  <c r="AM71" i="35"/>
  <c r="AL71" i="35"/>
  <c r="AK71" i="35"/>
  <c r="AJ71" i="35"/>
  <c r="AI71" i="35"/>
  <c r="AH71" i="35"/>
  <c r="AG71" i="35"/>
  <c r="AF71" i="35"/>
  <c r="AE71" i="35"/>
  <c r="AD71" i="35"/>
  <c r="AC71" i="35"/>
  <c r="AB71" i="35"/>
  <c r="AA71" i="35"/>
  <c r="Z71" i="35"/>
  <c r="Y71" i="35"/>
  <c r="X71" i="35"/>
  <c r="W71" i="35"/>
  <c r="V71" i="35"/>
  <c r="U71" i="35"/>
  <c r="T71" i="35"/>
  <c r="S71" i="35"/>
  <c r="R71" i="35"/>
  <c r="Q71" i="35"/>
  <c r="P71" i="35"/>
  <c r="O71" i="35"/>
  <c r="N71" i="35"/>
  <c r="M71" i="35"/>
  <c r="L71" i="35"/>
  <c r="K71" i="35"/>
  <c r="J71" i="35"/>
  <c r="I71" i="35"/>
  <c r="H71" i="35"/>
  <c r="G71" i="35"/>
  <c r="F71" i="35"/>
  <c r="E71" i="35"/>
  <c r="BD70" i="35"/>
  <c r="BC70" i="35"/>
  <c r="BB70" i="35"/>
  <c r="BA70" i="35"/>
  <c r="AZ70" i="35"/>
  <c r="AY70" i="35"/>
  <c r="AX70" i="35"/>
  <c r="AW70" i="35"/>
  <c r="AV70" i="35"/>
  <c r="AU70" i="35"/>
  <c r="AT70" i="35"/>
  <c r="AS70" i="35"/>
  <c r="AR70" i="35"/>
  <c r="AQ70" i="35"/>
  <c r="AP70" i="35"/>
  <c r="AO70" i="35"/>
  <c r="AN70" i="35"/>
  <c r="AM70" i="35"/>
  <c r="AL70" i="35"/>
  <c r="AK70" i="35"/>
  <c r="AJ70" i="35"/>
  <c r="AI70" i="35"/>
  <c r="AH70" i="35"/>
  <c r="AG70" i="35"/>
  <c r="AF70" i="35"/>
  <c r="AE70" i="35"/>
  <c r="AD70" i="35"/>
  <c r="AC70" i="35"/>
  <c r="AB70" i="35"/>
  <c r="AA70" i="35"/>
  <c r="Z70" i="35"/>
  <c r="Y70" i="35"/>
  <c r="X70" i="35"/>
  <c r="W70" i="35"/>
  <c r="V70" i="35"/>
  <c r="U70" i="35"/>
  <c r="T70" i="35"/>
  <c r="S70" i="35"/>
  <c r="R70" i="35"/>
  <c r="Q70" i="35"/>
  <c r="P70" i="35"/>
  <c r="O70" i="35"/>
  <c r="N70" i="35"/>
  <c r="M70" i="35"/>
  <c r="L70" i="35"/>
  <c r="K70" i="35"/>
  <c r="J70" i="35"/>
  <c r="I70" i="35"/>
  <c r="H70" i="35"/>
  <c r="G70" i="35"/>
  <c r="F70" i="35"/>
  <c r="E70" i="35"/>
  <c r="BD69" i="35"/>
  <c r="BC69" i="35"/>
  <c r="BB69" i="35"/>
  <c r="BA69" i="35"/>
  <c r="AZ69" i="35"/>
  <c r="AY69" i="35"/>
  <c r="AX69" i="35"/>
  <c r="AW69" i="35"/>
  <c r="AV69" i="35"/>
  <c r="AU69" i="35"/>
  <c r="AT69" i="35"/>
  <c r="AS69" i="35"/>
  <c r="AR69" i="35"/>
  <c r="AQ69" i="35"/>
  <c r="AP69" i="35"/>
  <c r="AO69" i="35"/>
  <c r="AN69" i="35"/>
  <c r="AM69" i="35"/>
  <c r="AL69" i="35"/>
  <c r="AK69" i="35"/>
  <c r="AJ69" i="35"/>
  <c r="AI69" i="35"/>
  <c r="AH69" i="35"/>
  <c r="AG69" i="35"/>
  <c r="AF69" i="35"/>
  <c r="AE69" i="35"/>
  <c r="AD69" i="35"/>
  <c r="AC69" i="35"/>
  <c r="AB69" i="35"/>
  <c r="AA69" i="35"/>
  <c r="Z69" i="35"/>
  <c r="Y69" i="35"/>
  <c r="X69" i="35"/>
  <c r="W69" i="35"/>
  <c r="V69" i="35"/>
  <c r="U69" i="35"/>
  <c r="T69" i="35"/>
  <c r="S69" i="35"/>
  <c r="R69" i="35"/>
  <c r="Q69" i="35"/>
  <c r="P69" i="35"/>
  <c r="O69" i="35"/>
  <c r="N69" i="35"/>
  <c r="M69" i="35"/>
  <c r="L69" i="35"/>
  <c r="K69" i="35"/>
  <c r="J69" i="35"/>
  <c r="I69" i="35"/>
  <c r="H69" i="35"/>
  <c r="G69" i="35"/>
  <c r="F69" i="35"/>
  <c r="E69" i="35"/>
  <c r="BD68" i="35"/>
  <c r="BC68" i="35"/>
  <c r="BB68" i="35"/>
  <c r="BA68" i="35"/>
  <c r="AZ68" i="35"/>
  <c r="AY68" i="35"/>
  <c r="AX68" i="35"/>
  <c r="AW68" i="35"/>
  <c r="AV68" i="35"/>
  <c r="AU68" i="35"/>
  <c r="AT68" i="35"/>
  <c r="AS68" i="35"/>
  <c r="AR68" i="35"/>
  <c r="AQ68" i="35"/>
  <c r="AP68" i="35"/>
  <c r="AO68" i="35"/>
  <c r="AN68" i="35"/>
  <c r="AM68" i="35"/>
  <c r="AL68" i="35"/>
  <c r="AK68" i="35"/>
  <c r="AJ68" i="35"/>
  <c r="AI68" i="35"/>
  <c r="AH68" i="35"/>
  <c r="AG68" i="35"/>
  <c r="AF68" i="35"/>
  <c r="AE68" i="35"/>
  <c r="AD68" i="35"/>
  <c r="AC68" i="35"/>
  <c r="AB68" i="35"/>
  <c r="AA68" i="35"/>
  <c r="Z68" i="35"/>
  <c r="Y68" i="35"/>
  <c r="X68" i="35"/>
  <c r="W68" i="35"/>
  <c r="V68" i="35"/>
  <c r="U68" i="35"/>
  <c r="T68" i="35"/>
  <c r="S68" i="35"/>
  <c r="R68" i="35"/>
  <c r="Q68" i="35"/>
  <c r="P68" i="35"/>
  <c r="O68" i="35"/>
  <c r="N68" i="35"/>
  <c r="M68" i="35"/>
  <c r="L68" i="35"/>
  <c r="K68" i="35"/>
  <c r="J68" i="35"/>
  <c r="I68" i="35"/>
  <c r="H68" i="35"/>
  <c r="G68" i="35"/>
  <c r="F68" i="35"/>
  <c r="E68" i="35"/>
  <c r="BD67" i="35"/>
  <c r="BC67" i="35"/>
  <c r="BB67" i="35"/>
  <c r="BA67" i="35"/>
  <c r="AZ67" i="35"/>
  <c r="AY67" i="35"/>
  <c r="AX67" i="35"/>
  <c r="AW67" i="35"/>
  <c r="AV67" i="35"/>
  <c r="AU67" i="35"/>
  <c r="AT67" i="35"/>
  <c r="AS67" i="35"/>
  <c r="AR67" i="35"/>
  <c r="AQ67" i="35"/>
  <c r="AP67" i="35"/>
  <c r="AO67" i="35"/>
  <c r="AN67" i="35"/>
  <c r="AM67" i="35"/>
  <c r="AL67" i="35"/>
  <c r="AK67" i="35"/>
  <c r="AJ67" i="35"/>
  <c r="AI67" i="35"/>
  <c r="AH67" i="35"/>
  <c r="AG67" i="35"/>
  <c r="AF67" i="35"/>
  <c r="AE67" i="35"/>
  <c r="AD67" i="35"/>
  <c r="AC67" i="35"/>
  <c r="AB67" i="35"/>
  <c r="AA67" i="35"/>
  <c r="Z67" i="35"/>
  <c r="Y67" i="35"/>
  <c r="X67" i="35"/>
  <c r="W67" i="35"/>
  <c r="V67" i="35"/>
  <c r="U67" i="35"/>
  <c r="T67" i="35"/>
  <c r="S67" i="35"/>
  <c r="R67" i="35"/>
  <c r="Q67" i="35"/>
  <c r="P67" i="35"/>
  <c r="O67" i="35"/>
  <c r="N67" i="35"/>
  <c r="M67" i="35"/>
  <c r="L67" i="35"/>
  <c r="K67" i="35"/>
  <c r="J67" i="35"/>
  <c r="I67" i="35"/>
  <c r="H67" i="35"/>
  <c r="G67" i="35"/>
  <c r="F67" i="35"/>
  <c r="E67" i="35"/>
  <c r="BC66" i="35"/>
  <c r="AY66" i="35"/>
  <c r="AX66" i="35"/>
  <c r="AU66" i="35"/>
  <c r="AT66" i="35"/>
  <c r="AS66" i="35"/>
  <c r="AQ66" i="35"/>
  <c r="AP66" i="35"/>
  <c r="AO66" i="35"/>
  <c r="AM66" i="35"/>
  <c r="AI66" i="35"/>
  <c r="AH66" i="35"/>
  <c r="AE66" i="35"/>
  <c r="AD66" i="35"/>
  <c r="AC66" i="35"/>
  <c r="AA66" i="35"/>
  <c r="Z66" i="35"/>
  <c r="Z76" i="35" s="1"/>
  <c r="Y66" i="35"/>
  <c r="W66" i="35"/>
  <c r="S66" i="35"/>
  <c r="R66" i="35"/>
  <c r="O66" i="35"/>
  <c r="N66" i="35"/>
  <c r="N76" i="35" s="1"/>
  <c r="M66" i="35"/>
  <c r="K66" i="35"/>
  <c r="J66" i="35"/>
  <c r="I66" i="35"/>
  <c r="G66" i="35"/>
  <c r="BD65" i="35"/>
  <c r="BC65" i="35"/>
  <c r="BC76" i="35" s="1"/>
  <c r="BB65" i="35"/>
  <c r="BA65" i="35"/>
  <c r="AZ65" i="35"/>
  <c r="AY65" i="35"/>
  <c r="AY76" i="35" s="1"/>
  <c r="AX65" i="35"/>
  <c r="AW65" i="35"/>
  <c r="AV65" i="35"/>
  <c r="AU65" i="35"/>
  <c r="AU76" i="35" s="1"/>
  <c r="AT65" i="35"/>
  <c r="AS65" i="35"/>
  <c r="AR65" i="35"/>
  <c r="AQ65" i="35"/>
  <c r="AQ76" i="35" s="1"/>
  <c r="AP65" i="35"/>
  <c r="AO65" i="35"/>
  <c r="AN65" i="35"/>
  <c r="AM65" i="35"/>
  <c r="AM76" i="35" s="1"/>
  <c r="AL65" i="35"/>
  <c r="AK65" i="35"/>
  <c r="AK76" i="35" s="1"/>
  <c r="AJ65" i="35"/>
  <c r="AI65" i="35"/>
  <c r="AI76" i="35" s="1"/>
  <c r="AH65" i="35"/>
  <c r="AG65" i="35"/>
  <c r="AF65" i="35"/>
  <c r="AE65" i="35"/>
  <c r="AE76" i="35" s="1"/>
  <c r="AD65" i="35"/>
  <c r="AC65" i="35"/>
  <c r="AB65" i="35"/>
  <c r="AA65" i="35"/>
  <c r="AA76" i="35" s="1"/>
  <c r="Z65" i="35"/>
  <c r="Y65" i="35"/>
  <c r="X65" i="35"/>
  <c r="W65" i="35"/>
  <c r="W76" i="35" s="1"/>
  <c r="V65" i="35"/>
  <c r="U65" i="35"/>
  <c r="T65" i="35"/>
  <c r="S65" i="35"/>
  <c r="S76" i="35" s="1"/>
  <c r="R65" i="35"/>
  <c r="Q65" i="35"/>
  <c r="P65" i="35"/>
  <c r="O65" i="35"/>
  <c r="O76" i="35" s="1"/>
  <c r="N65" i="35"/>
  <c r="M65" i="35"/>
  <c r="L65" i="35"/>
  <c r="K65" i="35"/>
  <c r="K76" i="35" s="1"/>
  <c r="J65" i="35"/>
  <c r="I65" i="35"/>
  <c r="I76" i="35" s="1"/>
  <c r="H65" i="35"/>
  <c r="G65" i="35"/>
  <c r="G76" i="35" s="1"/>
  <c r="F65" i="35"/>
  <c r="E65" i="35"/>
  <c r="E60" i="35"/>
  <c r="AW29" i="35"/>
  <c r="AL29" i="35"/>
  <c r="BD26" i="35"/>
  <c r="AM26" i="35"/>
  <c r="AA26" i="35"/>
  <c r="BD25" i="35"/>
  <c r="BC25" i="35"/>
  <c r="BC26" i="35" s="1"/>
  <c r="BB25" i="35"/>
  <c r="BB26" i="35" s="1"/>
  <c r="BA25" i="35"/>
  <c r="BA26" i="35" s="1"/>
  <c r="AZ25" i="35"/>
  <c r="AZ26" i="35" s="1"/>
  <c r="AY25" i="35"/>
  <c r="AY26" i="35" s="1"/>
  <c r="AX25" i="35"/>
  <c r="AX26" i="35" s="1"/>
  <c r="AW25" i="35"/>
  <c r="AV25" i="35"/>
  <c r="AU25" i="35"/>
  <c r="AT25" i="35"/>
  <c r="AS25" i="35"/>
  <c r="AR25" i="35"/>
  <c r="AQ25" i="35"/>
  <c r="AQ26" i="35" s="1"/>
  <c r="AP25" i="35"/>
  <c r="AO25" i="35"/>
  <c r="AN25" i="35"/>
  <c r="AM25" i="35"/>
  <c r="AL25" i="35"/>
  <c r="AK25" i="35"/>
  <c r="AJ25" i="35"/>
  <c r="AI25" i="35"/>
  <c r="AH25" i="35"/>
  <c r="AG25" i="35"/>
  <c r="AF25" i="35"/>
  <c r="AE25" i="35"/>
  <c r="AD25" i="35"/>
  <c r="AC25" i="35"/>
  <c r="AB25" i="35"/>
  <c r="AA25" i="35"/>
  <c r="Z25" i="35"/>
  <c r="Y25" i="35"/>
  <c r="X25" i="35"/>
  <c r="W25" i="35"/>
  <c r="W26" i="35" s="1"/>
  <c r="V25" i="35"/>
  <c r="U25" i="35"/>
  <c r="T25" i="35"/>
  <c r="S25" i="35"/>
  <c r="R25" i="35"/>
  <c r="Q25" i="35"/>
  <c r="P25" i="35"/>
  <c r="O25" i="35"/>
  <c r="N25" i="35"/>
  <c r="M25" i="35"/>
  <c r="L25" i="35"/>
  <c r="K25" i="35"/>
  <c r="J25" i="35"/>
  <c r="H25" i="35"/>
  <c r="F25" i="35"/>
  <c r="E25" i="35"/>
  <c r="AW18" i="35"/>
  <c r="AW26" i="35" s="1"/>
  <c r="AW28" i="35" s="1"/>
  <c r="AV18" i="35"/>
  <c r="AV26" i="35" s="1"/>
  <c r="AU18" i="35"/>
  <c r="AU26" i="35" s="1"/>
  <c r="AT18" i="35"/>
  <c r="AT26" i="35" s="1"/>
  <c r="AS18" i="35"/>
  <c r="AS26" i="35" s="1"/>
  <c r="AR18" i="35"/>
  <c r="AR26" i="35" s="1"/>
  <c r="AQ18" i="35"/>
  <c r="AP18" i="35"/>
  <c r="AP26" i="35" s="1"/>
  <c r="AO18" i="35"/>
  <c r="AO26" i="35" s="1"/>
  <c r="AN18" i="35"/>
  <c r="AN26" i="35" s="1"/>
  <c r="AM18" i="35"/>
  <c r="AL18" i="35"/>
  <c r="AL26" i="35" s="1"/>
  <c r="AL28" i="35" s="1"/>
  <c r="AK18" i="35"/>
  <c r="AK26" i="35" s="1"/>
  <c r="AJ18" i="35"/>
  <c r="AJ26" i="35" s="1"/>
  <c r="AI18" i="35"/>
  <c r="AI26" i="35" s="1"/>
  <c r="AH18" i="35"/>
  <c r="AH26" i="35" s="1"/>
  <c r="AH28" i="35" s="1"/>
  <c r="AZ59" i="35" s="1"/>
  <c r="AG18" i="35"/>
  <c r="AG26" i="35" s="1"/>
  <c r="AF18" i="35"/>
  <c r="AF26" i="35" s="1"/>
  <c r="AE18" i="35"/>
  <c r="AE26" i="35" s="1"/>
  <c r="AD18" i="35"/>
  <c r="AD26" i="35" s="1"/>
  <c r="AD28" i="35" s="1"/>
  <c r="AG55" i="35" s="1"/>
  <c r="AC18" i="35"/>
  <c r="AC26" i="35" s="1"/>
  <c r="AB18" i="35"/>
  <c r="AB26" i="35" s="1"/>
  <c r="AA18" i="35"/>
  <c r="Z18" i="35"/>
  <c r="Z26" i="35" s="1"/>
  <c r="Z28" i="35" s="1"/>
  <c r="AD51" i="35" s="1"/>
  <c r="Y18" i="35"/>
  <c r="Y26" i="35" s="1"/>
  <c r="X18" i="35"/>
  <c r="X26" i="35" s="1"/>
  <c r="W18" i="35"/>
  <c r="V18" i="35"/>
  <c r="V26" i="35" s="1"/>
  <c r="V28" i="35" s="1"/>
  <c r="AZ47" i="35" s="1"/>
  <c r="U18" i="35"/>
  <c r="U26" i="35" s="1"/>
  <c r="T18" i="35"/>
  <c r="T26" i="35" s="1"/>
  <c r="T28" i="35" s="1"/>
  <c r="S18" i="35"/>
  <c r="S26" i="35" s="1"/>
  <c r="R18" i="35"/>
  <c r="R26" i="35" s="1"/>
  <c r="R28" i="35" s="1"/>
  <c r="AN43" i="35" s="1"/>
  <c r="Q18" i="35"/>
  <c r="Q26" i="35" s="1"/>
  <c r="P18" i="35"/>
  <c r="P26" i="35" s="1"/>
  <c r="O18" i="35"/>
  <c r="O26" i="35" s="1"/>
  <c r="N18" i="35"/>
  <c r="N26" i="35" s="1"/>
  <c r="N28" i="35" s="1"/>
  <c r="AV39" i="35" s="1"/>
  <c r="M18" i="35"/>
  <c r="M26" i="35" s="1"/>
  <c r="L18" i="35"/>
  <c r="L26" i="35" s="1"/>
  <c r="K18" i="35"/>
  <c r="J18" i="35"/>
  <c r="J26" i="35" s="1"/>
  <c r="J28" i="35" s="1"/>
  <c r="AY35" i="35" s="1"/>
  <c r="I18" i="35"/>
  <c r="H18" i="35"/>
  <c r="G18" i="35"/>
  <c r="F18" i="35"/>
  <c r="F26" i="35" s="1"/>
  <c r="F28" i="35" s="1"/>
  <c r="AJ31" i="35" s="1"/>
  <c r="E18" i="35"/>
  <c r="E26" i="35" s="1"/>
  <c r="H19" i="33"/>
  <c r="I19" i="33"/>
  <c r="G19" i="33"/>
  <c r="H19" i="31"/>
  <c r="I19" i="31"/>
  <c r="G19" i="31"/>
  <c r="H26" i="35" l="1"/>
  <c r="K29" i="38"/>
  <c r="C9" i="35"/>
  <c r="K26" i="35"/>
  <c r="K28" i="35" s="1"/>
  <c r="K29" i="35" s="1"/>
  <c r="G26" i="35"/>
  <c r="G28" i="35" s="1"/>
  <c r="H26" i="38"/>
  <c r="H28" i="38" s="1"/>
  <c r="F28" i="38"/>
  <c r="F29" i="38" s="1"/>
  <c r="J28" i="38"/>
  <c r="J29" i="38" s="1"/>
  <c r="N29" i="38"/>
  <c r="N28" i="38"/>
  <c r="R29" i="38"/>
  <c r="R28" i="38"/>
  <c r="V29" i="38"/>
  <c r="V28" i="38"/>
  <c r="Z29" i="38"/>
  <c r="Z28" i="38"/>
  <c r="AD29" i="38"/>
  <c r="AD28" i="38"/>
  <c r="AH29" i="38"/>
  <c r="AH28" i="38"/>
  <c r="AL29" i="38"/>
  <c r="AL28" i="38"/>
  <c r="AP29" i="38"/>
  <c r="AP28" i="38"/>
  <c r="AT29" i="38"/>
  <c r="AT28" i="38"/>
  <c r="L28" i="38"/>
  <c r="L29" i="38" s="1"/>
  <c r="P29" i="38"/>
  <c r="P28" i="38"/>
  <c r="T29" i="38"/>
  <c r="T28" i="38"/>
  <c r="X29" i="38"/>
  <c r="X28" i="38"/>
  <c r="AB29" i="38"/>
  <c r="AB28" i="38"/>
  <c r="AF29" i="38"/>
  <c r="AF28" i="38"/>
  <c r="AJ29" i="38"/>
  <c r="AJ28" i="38"/>
  <c r="AN29" i="38"/>
  <c r="AN28" i="38"/>
  <c r="AR29" i="38"/>
  <c r="AR28" i="38"/>
  <c r="AV29" i="38"/>
  <c r="AV28" i="38"/>
  <c r="C9" i="38"/>
  <c r="E28" i="38"/>
  <c r="E29" i="38" s="1"/>
  <c r="I26" i="38"/>
  <c r="M28" i="38"/>
  <c r="Q28" i="38"/>
  <c r="Q29" i="38" s="1"/>
  <c r="U28" i="38"/>
  <c r="Y28" i="38"/>
  <c r="Y29" i="38" s="1"/>
  <c r="AC28" i="38"/>
  <c r="AG28" i="38"/>
  <c r="AG29" i="38" s="1"/>
  <c r="AK28" i="38"/>
  <c r="AO28" i="38"/>
  <c r="AO29" i="38" s="1"/>
  <c r="AS28" i="38"/>
  <c r="AW28" i="38"/>
  <c r="AW29" i="38" s="1"/>
  <c r="G26" i="38"/>
  <c r="BD36" i="38"/>
  <c r="AZ36" i="38"/>
  <c r="AV36" i="38"/>
  <c r="AR36" i="38"/>
  <c r="AN36" i="38"/>
  <c r="AJ36" i="38"/>
  <c r="AF36" i="38"/>
  <c r="AB36" i="38"/>
  <c r="X36" i="38"/>
  <c r="T36" i="38"/>
  <c r="P36" i="38"/>
  <c r="L36" i="38"/>
  <c r="BB36" i="38"/>
  <c r="AX36" i="38"/>
  <c r="AT36" i="38"/>
  <c r="AP36" i="38"/>
  <c r="AL36" i="38"/>
  <c r="AH36" i="38"/>
  <c r="AD36" i="38"/>
  <c r="Z36" i="38"/>
  <c r="V36" i="38"/>
  <c r="R36" i="38"/>
  <c r="N36" i="38"/>
  <c r="BA36" i="38"/>
  <c r="AS36" i="38"/>
  <c r="AK36" i="38"/>
  <c r="AC36" i="38"/>
  <c r="U36" i="38"/>
  <c r="M36" i="38"/>
  <c r="AY36" i="38"/>
  <c r="AQ36" i="38"/>
  <c r="AI36" i="38"/>
  <c r="AA36" i="38"/>
  <c r="S36" i="38"/>
  <c r="AW36" i="38"/>
  <c r="AO36" i="38"/>
  <c r="AG36" i="38"/>
  <c r="Y36" i="38"/>
  <c r="Q36" i="38"/>
  <c r="BC36" i="38"/>
  <c r="AU36" i="38"/>
  <c r="AM36" i="38"/>
  <c r="AE36" i="38"/>
  <c r="W36" i="38"/>
  <c r="O36" i="38"/>
  <c r="O29" i="38"/>
  <c r="O28" i="38"/>
  <c r="S29" i="38"/>
  <c r="S28" i="38"/>
  <c r="W29" i="38"/>
  <c r="W28" i="38"/>
  <c r="AA29" i="38"/>
  <c r="AA28" i="38"/>
  <c r="AE29" i="38"/>
  <c r="AE28" i="38"/>
  <c r="AI29" i="38"/>
  <c r="AI28" i="38"/>
  <c r="AM29" i="38"/>
  <c r="AM28" i="38"/>
  <c r="AQ29" i="38"/>
  <c r="AQ28" i="38"/>
  <c r="AU29" i="38"/>
  <c r="AU28" i="38"/>
  <c r="AJ76" i="38"/>
  <c r="F76" i="38"/>
  <c r="J76" i="38"/>
  <c r="N76" i="38"/>
  <c r="R76" i="38"/>
  <c r="V76" i="38"/>
  <c r="Z76" i="38"/>
  <c r="AD76" i="38"/>
  <c r="AH76" i="38"/>
  <c r="AL76" i="38"/>
  <c r="AP76" i="38"/>
  <c r="AT76" i="38"/>
  <c r="AX76" i="38"/>
  <c r="BB76" i="38"/>
  <c r="H76" i="38"/>
  <c r="L76" i="38"/>
  <c r="P76" i="38"/>
  <c r="X76" i="38"/>
  <c r="AB76" i="38"/>
  <c r="AF76" i="38"/>
  <c r="AN76" i="38"/>
  <c r="AR76" i="38"/>
  <c r="AV76" i="38"/>
  <c r="AQ29" i="35"/>
  <c r="AQ28" i="35"/>
  <c r="O28" i="35"/>
  <c r="O29" i="35"/>
  <c r="S28" i="35"/>
  <c r="AE28" i="35"/>
  <c r="AI28" i="35"/>
  <c r="AU28" i="35"/>
  <c r="W28" i="35"/>
  <c r="H28" i="35"/>
  <c r="P28" i="35"/>
  <c r="BB45" i="35"/>
  <c r="AX45" i="35"/>
  <c r="AT45" i="35"/>
  <c r="AP45" i="35"/>
  <c r="AL45" i="35"/>
  <c r="AH45" i="35"/>
  <c r="AD45" i="35"/>
  <c r="Z45" i="35"/>
  <c r="V45" i="35"/>
  <c r="BD45" i="35"/>
  <c r="AY45" i="35"/>
  <c r="AS45" i="35"/>
  <c r="AN45" i="35"/>
  <c r="AI45" i="35"/>
  <c r="AC45" i="35"/>
  <c r="X45" i="35"/>
  <c r="BC45" i="35"/>
  <c r="AW45" i="35"/>
  <c r="AR45" i="35"/>
  <c r="AM45" i="35"/>
  <c r="AG45" i="35"/>
  <c r="AB45" i="35"/>
  <c r="W45" i="35"/>
  <c r="AV45" i="35"/>
  <c r="AK45" i="35"/>
  <c r="AA45" i="35"/>
  <c r="BA45" i="35"/>
  <c r="AQ45" i="35"/>
  <c r="AF45" i="35"/>
  <c r="U45" i="35"/>
  <c r="AO45" i="35"/>
  <c r="AJ45" i="35"/>
  <c r="AZ45" i="35"/>
  <c r="AE45" i="35"/>
  <c r="AU45" i="35"/>
  <c r="Y45" i="35"/>
  <c r="X29" i="35"/>
  <c r="X28" i="35"/>
  <c r="AF29" i="35"/>
  <c r="AF28" i="35"/>
  <c r="AN29" i="35"/>
  <c r="AN28" i="35"/>
  <c r="AV28" i="35"/>
  <c r="AB29" i="35"/>
  <c r="AB28" i="35"/>
  <c r="AM28" i="35"/>
  <c r="F29" i="35"/>
  <c r="Z29" i="35"/>
  <c r="S31" i="35"/>
  <c r="AI31" i="35"/>
  <c r="AY31" i="35"/>
  <c r="X35" i="35"/>
  <c r="AS35" i="35"/>
  <c r="V39" i="35"/>
  <c r="AQ39" i="35"/>
  <c r="AH43" i="35"/>
  <c r="BD43" i="35"/>
  <c r="AP47" i="35"/>
  <c r="AM59" i="35"/>
  <c r="E28" i="35"/>
  <c r="E29" i="35" s="1"/>
  <c r="I26" i="35"/>
  <c r="M28" i="35"/>
  <c r="Q28" i="35"/>
  <c r="U28" i="35"/>
  <c r="Y28" i="35"/>
  <c r="AC28" i="35"/>
  <c r="AG28" i="35"/>
  <c r="AK28" i="35"/>
  <c r="AO28" i="35"/>
  <c r="AS28" i="35"/>
  <c r="R29" i="35"/>
  <c r="AD29" i="35"/>
  <c r="H31" i="35"/>
  <c r="X31" i="35"/>
  <c r="AC35" i="35"/>
  <c r="AA39" i="35"/>
  <c r="Z47" i="35"/>
  <c r="T29" i="35"/>
  <c r="AX31" i="35"/>
  <c r="AT31" i="35"/>
  <c r="AP31" i="35"/>
  <c r="AL31" i="35"/>
  <c r="AH31" i="35"/>
  <c r="AD31" i="35"/>
  <c r="Z31" i="35"/>
  <c r="V31" i="35"/>
  <c r="R31" i="35"/>
  <c r="N31" i="35"/>
  <c r="J31" i="35"/>
  <c r="AW31" i="35"/>
  <c r="AR31" i="35"/>
  <c r="AM31" i="35"/>
  <c r="AG31" i="35"/>
  <c r="AB31" i="35"/>
  <c r="W31" i="35"/>
  <c r="Q31" i="35"/>
  <c r="L31" i="35"/>
  <c r="G31" i="35"/>
  <c r="AV31" i="35"/>
  <c r="AQ31" i="35"/>
  <c r="AK31" i="35"/>
  <c r="AF31" i="35"/>
  <c r="AA31" i="35"/>
  <c r="U31" i="35"/>
  <c r="P31" i="35"/>
  <c r="K31" i="35"/>
  <c r="AO31" i="35"/>
  <c r="AE31" i="35"/>
  <c r="T31" i="35"/>
  <c r="I31" i="35"/>
  <c r="AU31" i="35"/>
  <c r="BB35" i="35"/>
  <c r="AX35" i="35"/>
  <c r="AT35" i="35"/>
  <c r="AP35" i="35"/>
  <c r="AL35" i="35"/>
  <c r="AH35" i="35"/>
  <c r="AD35" i="35"/>
  <c r="Z35" i="35"/>
  <c r="V35" i="35"/>
  <c r="R35" i="35"/>
  <c r="N35" i="35"/>
  <c r="BC35" i="35"/>
  <c r="AW35" i="35"/>
  <c r="AR35" i="35"/>
  <c r="AM35" i="35"/>
  <c r="AG35" i="35"/>
  <c r="AB35" i="35"/>
  <c r="W35" i="35"/>
  <c r="Q35" i="35"/>
  <c r="L35" i="35"/>
  <c r="BA35" i="35"/>
  <c r="AV35" i="35"/>
  <c r="AQ35" i="35"/>
  <c r="AK35" i="35"/>
  <c r="AF35" i="35"/>
  <c r="AA35" i="35"/>
  <c r="U35" i="35"/>
  <c r="P35" i="35"/>
  <c r="K35" i="35"/>
  <c r="AU35" i="35"/>
  <c r="AJ35" i="35"/>
  <c r="Y35" i="35"/>
  <c r="O35" i="35"/>
  <c r="AZ35" i="35"/>
  <c r="AO35" i="35"/>
  <c r="AE35" i="35"/>
  <c r="T35" i="35"/>
  <c r="BA39" i="35"/>
  <c r="AW39" i="35"/>
  <c r="AS39" i="35"/>
  <c r="AO39" i="35"/>
  <c r="AK39" i="35"/>
  <c r="AG39" i="35"/>
  <c r="AC39" i="35"/>
  <c r="Y39" i="35"/>
  <c r="U39" i="35"/>
  <c r="Q39" i="35"/>
  <c r="AZ39" i="35"/>
  <c r="AU39" i="35"/>
  <c r="AP39" i="35"/>
  <c r="AJ39" i="35"/>
  <c r="AE39" i="35"/>
  <c r="Z39" i="35"/>
  <c r="T39" i="35"/>
  <c r="O39" i="35"/>
  <c r="BD39" i="35"/>
  <c r="AY39" i="35"/>
  <c r="AT39" i="35"/>
  <c r="AN39" i="35"/>
  <c r="AI39" i="35"/>
  <c r="AD39" i="35"/>
  <c r="X39" i="35"/>
  <c r="S39" i="35"/>
  <c r="BC39" i="35"/>
  <c r="AR39" i="35"/>
  <c r="AH39" i="35"/>
  <c r="W39" i="35"/>
  <c r="AX39" i="35"/>
  <c r="AM39" i="35"/>
  <c r="AB39" i="35"/>
  <c r="R39" i="35"/>
  <c r="BC43" i="35"/>
  <c r="AY43" i="35"/>
  <c r="AU43" i="35"/>
  <c r="AQ43" i="35"/>
  <c r="AM43" i="35"/>
  <c r="AI43" i="35"/>
  <c r="AE43" i="35"/>
  <c r="AA43" i="35"/>
  <c r="W43" i="35"/>
  <c r="S43" i="35"/>
  <c r="BB43" i="35"/>
  <c r="AW43" i="35"/>
  <c r="AR43" i="35"/>
  <c r="AL43" i="35"/>
  <c r="AG43" i="35"/>
  <c r="AB43" i="35"/>
  <c r="V43" i="35"/>
  <c r="BA43" i="35"/>
  <c r="AV43" i="35"/>
  <c r="AP43" i="35"/>
  <c r="AK43" i="35"/>
  <c r="AF43" i="35"/>
  <c r="Z43" i="35"/>
  <c r="U43" i="35"/>
  <c r="AT43" i="35"/>
  <c r="AJ43" i="35"/>
  <c r="Y43" i="35"/>
  <c r="AZ43" i="35"/>
  <c r="AO43" i="35"/>
  <c r="AD43" i="35"/>
  <c r="T43" i="35"/>
  <c r="BA47" i="35"/>
  <c r="AW47" i="35"/>
  <c r="AS47" i="35"/>
  <c r="AO47" i="35"/>
  <c r="AK47" i="35"/>
  <c r="AG47" i="35"/>
  <c r="AC47" i="35"/>
  <c r="Y47" i="35"/>
  <c r="BD47" i="35"/>
  <c r="AY47" i="35"/>
  <c r="AT47" i="35"/>
  <c r="AN47" i="35"/>
  <c r="AI47" i="35"/>
  <c r="AD47" i="35"/>
  <c r="X47" i="35"/>
  <c r="BC47" i="35"/>
  <c r="AX47" i="35"/>
  <c r="AR47" i="35"/>
  <c r="AM47" i="35"/>
  <c r="AH47" i="35"/>
  <c r="AB47" i="35"/>
  <c r="W47" i="35"/>
  <c r="BB47" i="35"/>
  <c r="AV47" i="35"/>
  <c r="AQ47" i="35"/>
  <c r="AU47" i="35"/>
  <c r="AF47" i="35"/>
  <c r="AL47" i="35"/>
  <c r="AA47" i="35"/>
  <c r="BA51" i="35"/>
  <c r="AW51" i="35"/>
  <c r="AS51" i="35"/>
  <c r="AO51" i="35"/>
  <c r="AK51" i="35"/>
  <c r="AG51" i="35"/>
  <c r="AC51" i="35"/>
  <c r="BC51" i="35"/>
  <c r="AX51" i="35"/>
  <c r="AR51" i="35"/>
  <c r="AM51" i="35"/>
  <c r="AH51" i="35"/>
  <c r="AB51" i="35"/>
  <c r="BD51" i="35"/>
  <c r="AV51" i="35"/>
  <c r="AP51" i="35"/>
  <c r="AI51" i="35"/>
  <c r="AA51" i="35"/>
  <c r="BB51" i="35"/>
  <c r="AU51" i="35"/>
  <c r="AN51" i="35"/>
  <c r="AF51" i="35"/>
  <c r="AZ51" i="35"/>
  <c r="AT51" i="35"/>
  <c r="AL51" i="35"/>
  <c r="AE51" i="35"/>
  <c r="AY51" i="35"/>
  <c r="AJ51" i="35"/>
  <c r="BC55" i="35"/>
  <c r="AY55" i="35"/>
  <c r="AU55" i="35"/>
  <c r="AQ55" i="35"/>
  <c r="AM55" i="35"/>
  <c r="AI55" i="35"/>
  <c r="AE55" i="35"/>
  <c r="AZ55" i="35"/>
  <c r="AT55" i="35"/>
  <c r="AO55" i="35"/>
  <c r="AJ55" i="35"/>
  <c r="BA55" i="35"/>
  <c r="AS55" i="35"/>
  <c r="AL55" i="35"/>
  <c r="AF55" i="35"/>
  <c r="AX55" i="35"/>
  <c r="AR55" i="35"/>
  <c r="AK55" i="35"/>
  <c r="BD55" i="35"/>
  <c r="AW55" i="35"/>
  <c r="AP55" i="35"/>
  <c r="AH55" i="35"/>
  <c r="BB55" i="35"/>
  <c r="AN55" i="35"/>
  <c r="BA59" i="35"/>
  <c r="AW59" i="35"/>
  <c r="AS59" i="35"/>
  <c r="AO59" i="35"/>
  <c r="AK59" i="35"/>
  <c r="BB59" i="35"/>
  <c r="AV59" i="35"/>
  <c r="AQ59" i="35"/>
  <c r="AL59" i="35"/>
  <c r="AY59" i="35"/>
  <c r="AR59" i="35"/>
  <c r="AJ59" i="35"/>
  <c r="BD59" i="35"/>
  <c r="AX59" i="35"/>
  <c r="AP59" i="35"/>
  <c r="AI59" i="35"/>
  <c r="BC59" i="35"/>
  <c r="AU59" i="35"/>
  <c r="AN59" i="35"/>
  <c r="AT59" i="35"/>
  <c r="AP29" i="35"/>
  <c r="AP28" i="35"/>
  <c r="AT29" i="35"/>
  <c r="AT28" i="35"/>
  <c r="L28" i="35"/>
  <c r="AR28" i="35"/>
  <c r="J29" i="35"/>
  <c r="V29" i="35"/>
  <c r="M31" i="35"/>
  <c r="Y31" i="35"/>
  <c r="AN31" i="35"/>
  <c r="M35" i="35"/>
  <c r="AI35" i="35"/>
  <c r="AF39" i="35"/>
  <c r="BB39" i="35"/>
  <c r="X43" i="35"/>
  <c r="AS43" i="35"/>
  <c r="AE47" i="35"/>
  <c r="AQ51" i="35"/>
  <c r="AV55" i="35"/>
  <c r="AA28" i="35"/>
  <c r="AJ28" i="35"/>
  <c r="N29" i="35"/>
  <c r="AH29" i="35"/>
  <c r="O31" i="35"/>
  <c r="AC31" i="35"/>
  <c r="AS31" i="35"/>
  <c r="S35" i="35"/>
  <c r="AN35" i="35"/>
  <c r="P39" i="35"/>
  <c r="AL39" i="35"/>
  <c r="AC43" i="35"/>
  <c r="AX43" i="35"/>
  <c r="AJ47" i="35"/>
  <c r="AF76" i="35"/>
  <c r="M76" i="35"/>
  <c r="Q76" i="35"/>
  <c r="Y76" i="35"/>
  <c r="AC76" i="35"/>
  <c r="AS76" i="35"/>
  <c r="BA76" i="35"/>
  <c r="J76" i="35"/>
  <c r="R76" i="35"/>
  <c r="AH76" i="35"/>
  <c r="AL76" i="35"/>
  <c r="AT76" i="35"/>
  <c r="AX76" i="35"/>
  <c r="H76" i="35"/>
  <c r="X76" i="35"/>
  <c r="AN76" i="35"/>
  <c r="BD76" i="35"/>
  <c r="C28" i="29"/>
  <c r="H29" i="38" l="1"/>
  <c r="BA54" i="38"/>
  <c r="AW54" i="38"/>
  <c r="AS54" i="38"/>
  <c r="AO54" i="38"/>
  <c r="AK54" i="38"/>
  <c r="AG54" i="38"/>
  <c r="BC54" i="38"/>
  <c r="AY54" i="38"/>
  <c r="AU54" i="38"/>
  <c r="AQ54" i="38"/>
  <c r="AM54" i="38"/>
  <c r="AI54" i="38"/>
  <c r="AE54" i="38"/>
  <c r="AX54" i="38"/>
  <c r="AP54" i="38"/>
  <c r="AH54" i="38"/>
  <c r="BB54" i="38"/>
  <c r="AT54" i="38"/>
  <c r="AL54" i="38"/>
  <c r="AD54" i="38"/>
  <c r="AZ54" i="38"/>
  <c r="AJ54" i="38"/>
  <c r="AV54" i="38"/>
  <c r="AF54" i="38"/>
  <c r="AR54" i="38"/>
  <c r="BD54" i="38"/>
  <c r="AN54" i="38"/>
  <c r="BA46" i="38"/>
  <c r="AW46" i="38"/>
  <c r="AS46" i="38"/>
  <c r="AO46" i="38"/>
  <c r="AK46" i="38"/>
  <c r="AG46" i="38"/>
  <c r="AC46" i="38"/>
  <c r="Y46" i="38"/>
  <c r="BC46" i="38"/>
  <c r="AY46" i="38"/>
  <c r="AU46" i="38"/>
  <c r="AQ46" i="38"/>
  <c r="AM46" i="38"/>
  <c r="AI46" i="38"/>
  <c r="AE46" i="38"/>
  <c r="AA46" i="38"/>
  <c r="W46" i="38"/>
  <c r="BB46" i="38"/>
  <c r="AT46" i="38"/>
  <c r="AL46" i="38"/>
  <c r="AD46" i="38"/>
  <c r="V46" i="38"/>
  <c r="AX46" i="38"/>
  <c r="AP46" i="38"/>
  <c r="AH46" i="38"/>
  <c r="Z46" i="38"/>
  <c r="BD46" i="38"/>
  <c r="AN46" i="38"/>
  <c r="X46" i="38"/>
  <c r="AZ46" i="38"/>
  <c r="AJ46" i="38"/>
  <c r="AV46" i="38"/>
  <c r="AF46" i="38"/>
  <c r="AR46" i="38"/>
  <c r="AB46" i="38"/>
  <c r="BA38" i="38"/>
  <c r="AW38" i="38"/>
  <c r="AS38" i="38"/>
  <c r="AO38" i="38"/>
  <c r="AK38" i="38"/>
  <c r="AG38" i="38"/>
  <c r="AC38" i="38"/>
  <c r="Y38" i="38"/>
  <c r="U38" i="38"/>
  <c r="Q38" i="38"/>
  <c r="BC38" i="38"/>
  <c r="AY38" i="38"/>
  <c r="AU38" i="38"/>
  <c r="AQ38" i="38"/>
  <c r="AM38" i="38"/>
  <c r="AI38" i="38"/>
  <c r="AE38" i="38"/>
  <c r="AA38" i="38"/>
  <c r="W38" i="38"/>
  <c r="S38" i="38"/>
  <c r="O38" i="38"/>
  <c r="BB38" i="38"/>
  <c r="AT38" i="38"/>
  <c r="AL38" i="38"/>
  <c r="AD38" i="38"/>
  <c r="V38" i="38"/>
  <c r="N38" i="38"/>
  <c r="AZ38" i="38"/>
  <c r="AR38" i="38"/>
  <c r="AJ38" i="38"/>
  <c r="AB38" i="38"/>
  <c r="T38" i="38"/>
  <c r="AX38" i="38"/>
  <c r="AP38" i="38"/>
  <c r="AH38" i="38"/>
  <c r="Z38" i="38"/>
  <c r="R38" i="38"/>
  <c r="BD38" i="38"/>
  <c r="AV38" i="38"/>
  <c r="AN38" i="38"/>
  <c r="AF38" i="38"/>
  <c r="X38" i="38"/>
  <c r="P38" i="38"/>
  <c r="BD52" i="38"/>
  <c r="AZ52" i="38"/>
  <c r="AV52" i="38"/>
  <c r="AR52" i="38"/>
  <c r="AN52" i="38"/>
  <c r="AJ52" i="38"/>
  <c r="AF52" i="38"/>
  <c r="AB52" i="38"/>
  <c r="BB52" i="38"/>
  <c r="AX52" i="38"/>
  <c r="AT52" i="38"/>
  <c r="AP52" i="38"/>
  <c r="AL52" i="38"/>
  <c r="AH52" i="38"/>
  <c r="AD52" i="38"/>
  <c r="AW52" i="38"/>
  <c r="AO52" i="38"/>
  <c r="AG52" i="38"/>
  <c r="BA52" i="38"/>
  <c r="AS52" i="38"/>
  <c r="AK52" i="38"/>
  <c r="AC52" i="38"/>
  <c r="AQ52" i="38"/>
  <c r="BC52" i="38"/>
  <c r="AM52" i="38"/>
  <c r="AY52" i="38"/>
  <c r="AI52" i="38"/>
  <c r="AU52" i="38"/>
  <c r="AE52" i="38"/>
  <c r="BD44" i="38"/>
  <c r="AZ44" i="38"/>
  <c r="AV44" i="38"/>
  <c r="AR44" i="38"/>
  <c r="AN44" i="38"/>
  <c r="AJ44" i="38"/>
  <c r="AF44" i="38"/>
  <c r="AB44" i="38"/>
  <c r="X44" i="38"/>
  <c r="T44" i="38"/>
  <c r="BB44" i="38"/>
  <c r="AX44" i="38"/>
  <c r="AT44" i="38"/>
  <c r="AP44" i="38"/>
  <c r="AL44" i="38"/>
  <c r="AH44" i="38"/>
  <c r="AD44" i="38"/>
  <c r="Z44" i="38"/>
  <c r="V44" i="38"/>
  <c r="BA44" i="38"/>
  <c r="AS44" i="38"/>
  <c r="AK44" i="38"/>
  <c r="AC44" i="38"/>
  <c r="U44" i="38"/>
  <c r="AW44" i="38"/>
  <c r="AO44" i="38"/>
  <c r="AG44" i="38"/>
  <c r="Y44" i="38"/>
  <c r="AU44" i="38"/>
  <c r="AE44" i="38"/>
  <c r="AQ44" i="38"/>
  <c r="AA44" i="38"/>
  <c r="BC44" i="38"/>
  <c r="AM44" i="38"/>
  <c r="W44" i="38"/>
  <c r="AY44" i="38"/>
  <c r="AI44" i="38"/>
  <c r="I28" i="38"/>
  <c r="I29" i="38" s="1"/>
  <c r="BB57" i="38"/>
  <c r="AX57" i="38"/>
  <c r="AT57" i="38"/>
  <c r="AP57" i="38"/>
  <c r="AL57" i="38"/>
  <c r="AH57" i="38"/>
  <c r="BD57" i="38"/>
  <c r="AZ57" i="38"/>
  <c r="AV57" i="38"/>
  <c r="AR57" i="38"/>
  <c r="AN57" i="38"/>
  <c r="AJ57" i="38"/>
  <c r="BC57" i="38"/>
  <c r="AU57" i="38"/>
  <c r="AM57" i="38"/>
  <c r="AY57" i="38"/>
  <c r="AQ57" i="38"/>
  <c r="AI57" i="38"/>
  <c r="AO57" i="38"/>
  <c r="BA57" i="38"/>
  <c r="AK57" i="38"/>
  <c r="AW57" i="38"/>
  <c r="AG57" i="38"/>
  <c r="AS57" i="38"/>
  <c r="BB49" i="38"/>
  <c r="AX49" i="38"/>
  <c r="AT49" i="38"/>
  <c r="AP49" i="38"/>
  <c r="AL49" i="38"/>
  <c r="AH49" i="38"/>
  <c r="AD49" i="38"/>
  <c r="Z49" i="38"/>
  <c r="BD49" i="38"/>
  <c r="AZ49" i="38"/>
  <c r="AV49" i="38"/>
  <c r="AR49" i="38"/>
  <c r="AN49" i="38"/>
  <c r="AJ49" i="38"/>
  <c r="AF49" i="38"/>
  <c r="AB49" i="38"/>
  <c r="AY49" i="38"/>
  <c r="AQ49" i="38"/>
  <c r="AI49" i="38"/>
  <c r="AA49" i="38"/>
  <c r="BC49" i="38"/>
  <c r="AU49" i="38"/>
  <c r="AM49" i="38"/>
  <c r="AE49" i="38"/>
  <c r="BA49" i="38"/>
  <c r="AK49" i="38"/>
  <c r="AW49" i="38"/>
  <c r="AG49" i="38"/>
  <c r="AS49" i="38"/>
  <c r="AC49" i="38"/>
  <c r="AO49" i="38"/>
  <c r="Y49" i="38"/>
  <c r="BB41" i="38"/>
  <c r="BD41" i="38"/>
  <c r="BC41" i="38"/>
  <c r="AX41" i="38"/>
  <c r="AT41" i="38"/>
  <c r="AP41" i="38"/>
  <c r="AL41" i="38"/>
  <c r="AH41" i="38"/>
  <c r="AD41" i="38"/>
  <c r="Z41" i="38"/>
  <c r="V41" i="38"/>
  <c r="R41" i="38"/>
  <c r="AZ41" i="38"/>
  <c r="AV41" i="38"/>
  <c r="AR41" i="38"/>
  <c r="AN41" i="38"/>
  <c r="AJ41" i="38"/>
  <c r="AF41" i="38"/>
  <c r="AB41" i="38"/>
  <c r="X41" i="38"/>
  <c r="T41" i="38"/>
  <c r="AY41" i="38"/>
  <c r="AQ41" i="38"/>
  <c r="AI41" i="38"/>
  <c r="AA41" i="38"/>
  <c r="S41" i="38"/>
  <c r="AW41" i="38"/>
  <c r="AO41" i="38"/>
  <c r="AG41" i="38"/>
  <c r="Y41" i="38"/>
  <c r="Q41" i="38"/>
  <c r="AU41" i="38"/>
  <c r="AM41" i="38"/>
  <c r="AE41" i="38"/>
  <c r="W41" i="38"/>
  <c r="BA41" i="38"/>
  <c r="AS41" i="38"/>
  <c r="AK41" i="38"/>
  <c r="AC41" i="38"/>
  <c r="U41" i="38"/>
  <c r="AZ33" i="38"/>
  <c r="AV33" i="38"/>
  <c r="AR33" i="38"/>
  <c r="AN33" i="38"/>
  <c r="AJ33" i="38"/>
  <c r="AF33" i="38"/>
  <c r="AB33" i="38"/>
  <c r="X33" i="38"/>
  <c r="T33" i="38"/>
  <c r="P33" i="38"/>
  <c r="L33" i="38"/>
  <c r="AY33" i="38"/>
  <c r="AU33" i="38"/>
  <c r="AQ33" i="38"/>
  <c r="AM33" i="38"/>
  <c r="AI33" i="38"/>
  <c r="AE33" i="38"/>
  <c r="AA33" i="38"/>
  <c r="W33" i="38"/>
  <c r="S33" i="38"/>
  <c r="O33" i="38"/>
  <c r="K33" i="38"/>
  <c r="AX33" i="38"/>
  <c r="AT33" i="38"/>
  <c r="AP33" i="38"/>
  <c r="AL33" i="38"/>
  <c r="AH33" i="38"/>
  <c r="AD33" i="38"/>
  <c r="Z33" i="38"/>
  <c r="V33" i="38"/>
  <c r="R33" i="38"/>
  <c r="N33" i="38"/>
  <c r="J33" i="38"/>
  <c r="BA33" i="38"/>
  <c r="AW33" i="38"/>
  <c r="AS33" i="38"/>
  <c r="AO33" i="38"/>
  <c r="AK33" i="38"/>
  <c r="AG33" i="38"/>
  <c r="AC33" i="38"/>
  <c r="Y33" i="38"/>
  <c r="U33" i="38"/>
  <c r="Q33" i="38"/>
  <c r="M33" i="38"/>
  <c r="I33" i="38"/>
  <c r="BB59" i="38"/>
  <c r="AX59" i="38"/>
  <c r="AT59" i="38"/>
  <c r="AP59" i="38"/>
  <c r="AL59" i="38"/>
  <c r="BD59" i="38"/>
  <c r="AZ59" i="38"/>
  <c r="AV59" i="38"/>
  <c r="AR59" i="38"/>
  <c r="AN59" i="38"/>
  <c r="AJ59" i="38"/>
  <c r="AW59" i="38"/>
  <c r="AO59" i="38"/>
  <c r="BA59" i="38"/>
  <c r="AS59" i="38"/>
  <c r="AK59" i="38"/>
  <c r="AY59" i="38"/>
  <c r="AI59" i="38"/>
  <c r="AQ59" i="38"/>
  <c r="AM59" i="38"/>
  <c r="BC59" i="38"/>
  <c r="AU59" i="38"/>
  <c r="BA51" i="38"/>
  <c r="AW51" i="38"/>
  <c r="AS51" i="38"/>
  <c r="AO51" i="38"/>
  <c r="AK51" i="38"/>
  <c r="AG51" i="38"/>
  <c r="AC51" i="38"/>
  <c r="BC51" i="38"/>
  <c r="AY51" i="38"/>
  <c r="AU51" i="38"/>
  <c r="AQ51" i="38"/>
  <c r="AM51" i="38"/>
  <c r="AI51" i="38"/>
  <c r="AE51" i="38"/>
  <c r="AA51" i="38"/>
  <c r="BB51" i="38"/>
  <c r="AT51" i="38"/>
  <c r="AL51" i="38"/>
  <c r="AD51" i="38"/>
  <c r="AX51" i="38"/>
  <c r="AP51" i="38"/>
  <c r="AH51" i="38"/>
  <c r="BD51" i="38"/>
  <c r="AN51" i="38"/>
  <c r="AZ51" i="38"/>
  <c r="AJ51" i="38"/>
  <c r="AV51" i="38"/>
  <c r="AF51" i="38"/>
  <c r="AR51" i="38"/>
  <c r="AB51" i="38"/>
  <c r="BA43" i="38"/>
  <c r="AW43" i="38"/>
  <c r="AS43" i="38"/>
  <c r="AO43" i="38"/>
  <c r="AK43" i="38"/>
  <c r="AG43" i="38"/>
  <c r="AC43" i="38"/>
  <c r="Y43" i="38"/>
  <c r="U43" i="38"/>
  <c r="BC43" i="38"/>
  <c r="AY43" i="38"/>
  <c r="AU43" i="38"/>
  <c r="AQ43" i="38"/>
  <c r="AM43" i="38"/>
  <c r="AI43" i="38"/>
  <c r="AE43" i="38"/>
  <c r="AA43" i="38"/>
  <c r="W43" i="38"/>
  <c r="S43" i="38"/>
  <c r="AX43" i="38"/>
  <c r="AP43" i="38"/>
  <c r="AH43" i="38"/>
  <c r="Z43" i="38"/>
  <c r="BB43" i="38"/>
  <c r="AT43" i="38"/>
  <c r="AL43" i="38"/>
  <c r="AD43" i="38"/>
  <c r="V43" i="38"/>
  <c r="AZ43" i="38"/>
  <c r="AJ43" i="38"/>
  <c r="T43" i="38"/>
  <c r="AV43" i="38"/>
  <c r="AF43" i="38"/>
  <c r="AR43" i="38"/>
  <c r="AB43" i="38"/>
  <c r="BD43" i="38"/>
  <c r="AN43" i="38"/>
  <c r="X43" i="38"/>
  <c r="AZ35" i="38"/>
  <c r="AV35" i="38"/>
  <c r="AR35" i="38"/>
  <c r="AN35" i="38"/>
  <c r="AJ35" i="38"/>
  <c r="AF35" i="38"/>
  <c r="AB35" i="38"/>
  <c r="X35" i="38"/>
  <c r="T35" i="38"/>
  <c r="P35" i="38"/>
  <c r="L35" i="38"/>
  <c r="BB35" i="38"/>
  <c r="AX35" i="38"/>
  <c r="AT35" i="38"/>
  <c r="AP35" i="38"/>
  <c r="AL35" i="38"/>
  <c r="AH35" i="38"/>
  <c r="AD35" i="38"/>
  <c r="Z35" i="38"/>
  <c r="V35" i="38"/>
  <c r="R35" i="38"/>
  <c r="N35" i="38"/>
  <c r="AW35" i="38"/>
  <c r="AO35" i="38"/>
  <c r="AG35" i="38"/>
  <c r="Y35" i="38"/>
  <c r="Q35" i="38"/>
  <c r="BC35" i="38"/>
  <c r="AU35" i="38"/>
  <c r="AM35" i="38"/>
  <c r="AE35" i="38"/>
  <c r="W35" i="38"/>
  <c r="O35" i="38"/>
  <c r="BA35" i="38"/>
  <c r="AS35" i="38"/>
  <c r="AK35" i="38"/>
  <c r="AC35" i="38"/>
  <c r="U35" i="38"/>
  <c r="M35" i="38"/>
  <c r="AY35" i="38"/>
  <c r="AQ35" i="38"/>
  <c r="AI35" i="38"/>
  <c r="AA35" i="38"/>
  <c r="S35" i="38"/>
  <c r="K35" i="38"/>
  <c r="BD58" i="38"/>
  <c r="AZ58" i="38"/>
  <c r="AV58" i="38"/>
  <c r="AR58" i="38"/>
  <c r="BB58" i="38"/>
  <c r="AX58" i="38"/>
  <c r="AT58" i="38"/>
  <c r="AP58" i="38"/>
  <c r="AL58" i="38"/>
  <c r="BC58" i="38"/>
  <c r="AU58" i="38"/>
  <c r="AN58" i="38"/>
  <c r="AI58" i="38"/>
  <c r="AY58" i="38"/>
  <c r="AQ58" i="38"/>
  <c r="AK58" i="38"/>
  <c r="AO58" i="38"/>
  <c r="AW58" i="38"/>
  <c r="AJ58" i="38"/>
  <c r="AH58" i="38"/>
  <c r="BA58" i="38"/>
  <c r="AS58" i="38"/>
  <c r="AM58" i="38"/>
  <c r="BC50" i="38"/>
  <c r="AY50" i="38"/>
  <c r="AU50" i="38"/>
  <c r="AQ50" i="38"/>
  <c r="AM50" i="38"/>
  <c r="AI50" i="38"/>
  <c r="AE50" i="38"/>
  <c r="AA50" i="38"/>
  <c r="BA50" i="38"/>
  <c r="AW50" i="38"/>
  <c r="AS50" i="38"/>
  <c r="AO50" i="38"/>
  <c r="AK50" i="38"/>
  <c r="AG50" i="38"/>
  <c r="AC50" i="38"/>
  <c r="AZ50" i="38"/>
  <c r="AR50" i="38"/>
  <c r="AJ50" i="38"/>
  <c r="AB50" i="38"/>
  <c r="BD50" i="38"/>
  <c r="AV50" i="38"/>
  <c r="AN50" i="38"/>
  <c r="AF50" i="38"/>
  <c r="BB50" i="38"/>
  <c r="AL50" i="38"/>
  <c r="AX50" i="38"/>
  <c r="AH50" i="38"/>
  <c r="AT50" i="38"/>
  <c r="AD50" i="38"/>
  <c r="AP50" i="38"/>
  <c r="Z50" i="38"/>
  <c r="BC42" i="38"/>
  <c r="AY42" i="38"/>
  <c r="AU42" i="38"/>
  <c r="AQ42" i="38"/>
  <c r="AM42" i="38"/>
  <c r="AI42" i="38"/>
  <c r="AE42" i="38"/>
  <c r="AA42" i="38"/>
  <c r="W42" i="38"/>
  <c r="S42" i="38"/>
  <c r="BA42" i="38"/>
  <c r="AW42" i="38"/>
  <c r="AS42" i="38"/>
  <c r="AO42" i="38"/>
  <c r="AK42" i="38"/>
  <c r="AG42" i="38"/>
  <c r="AC42" i="38"/>
  <c r="Y42" i="38"/>
  <c r="U42" i="38"/>
  <c r="BD42" i="38"/>
  <c r="AV42" i="38"/>
  <c r="AN42" i="38"/>
  <c r="AF42" i="38"/>
  <c r="X42" i="38"/>
  <c r="AZ42" i="38"/>
  <c r="AR42" i="38"/>
  <c r="AJ42" i="38"/>
  <c r="AB42" i="38"/>
  <c r="T42" i="38"/>
  <c r="AP42" i="38"/>
  <c r="Z42" i="38"/>
  <c r="BB42" i="38"/>
  <c r="AL42" i="38"/>
  <c r="V42" i="38"/>
  <c r="AX42" i="38"/>
  <c r="AH42" i="38"/>
  <c r="R42" i="38"/>
  <c r="AT42" i="38"/>
  <c r="AD42" i="38"/>
  <c r="BB56" i="38"/>
  <c r="AX56" i="38"/>
  <c r="AT56" i="38"/>
  <c r="AP56" i="38"/>
  <c r="AL56" i="38"/>
  <c r="AH56" i="38"/>
  <c r="BD56" i="38"/>
  <c r="AZ56" i="38"/>
  <c r="AV56" i="38"/>
  <c r="AR56" i="38"/>
  <c r="AN56" i="38"/>
  <c r="AJ56" i="38"/>
  <c r="AF56" i="38"/>
  <c r="BC56" i="38"/>
  <c r="AU56" i="38"/>
  <c r="AM56" i="38"/>
  <c r="AY56" i="38"/>
  <c r="AQ56" i="38"/>
  <c r="AI56" i="38"/>
  <c r="AW56" i="38"/>
  <c r="AG56" i="38"/>
  <c r="AS56" i="38"/>
  <c r="AO56" i="38"/>
  <c r="BA56" i="38"/>
  <c r="AK56" i="38"/>
  <c r="BB48" i="38"/>
  <c r="AX48" i="38"/>
  <c r="AT48" i="38"/>
  <c r="AP48" i="38"/>
  <c r="AL48" i="38"/>
  <c r="AH48" i="38"/>
  <c r="AD48" i="38"/>
  <c r="Z48" i="38"/>
  <c r="BD48" i="38"/>
  <c r="AZ48" i="38"/>
  <c r="AV48" i="38"/>
  <c r="AR48" i="38"/>
  <c r="AN48" i="38"/>
  <c r="AJ48" i="38"/>
  <c r="AF48" i="38"/>
  <c r="AB48" i="38"/>
  <c r="X48" i="38"/>
  <c r="AY48" i="38"/>
  <c r="AQ48" i="38"/>
  <c r="AI48" i="38"/>
  <c r="AA48" i="38"/>
  <c r="BC48" i="38"/>
  <c r="AU48" i="38"/>
  <c r="AM48" i="38"/>
  <c r="AE48" i="38"/>
  <c r="BA48" i="38"/>
  <c r="AK48" i="38"/>
  <c r="AW48" i="38"/>
  <c r="AG48" i="38"/>
  <c r="AS48" i="38"/>
  <c r="AC48" i="38"/>
  <c r="AO48" i="38"/>
  <c r="Y48" i="38"/>
  <c r="BB40" i="38"/>
  <c r="AX40" i="38"/>
  <c r="AT40" i="38"/>
  <c r="AP40" i="38"/>
  <c r="AL40" i="38"/>
  <c r="AH40" i="38"/>
  <c r="AD40" i="38"/>
  <c r="Z40" i="38"/>
  <c r="V40" i="38"/>
  <c r="R40" i="38"/>
  <c r="BD40" i="38"/>
  <c r="AZ40" i="38"/>
  <c r="AV40" i="38"/>
  <c r="AR40" i="38"/>
  <c r="AN40" i="38"/>
  <c r="AJ40" i="38"/>
  <c r="AF40" i="38"/>
  <c r="AB40" i="38"/>
  <c r="X40" i="38"/>
  <c r="T40" i="38"/>
  <c r="P40" i="38"/>
  <c r="AY40" i="38"/>
  <c r="AQ40" i="38"/>
  <c r="AI40" i="38"/>
  <c r="AA40" i="38"/>
  <c r="S40" i="38"/>
  <c r="AW40" i="38"/>
  <c r="AO40" i="38"/>
  <c r="AG40" i="38"/>
  <c r="Y40" i="38"/>
  <c r="Q40" i="38"/>
  <c r="BC40" i="38"/>
  <c r="AU40" i="38"/>
  <c r="AM40" i="38"/>
  <c r="AE40" i="38"/>
  <c r="W40" i="38"/>
  <c r="BA40" i="38"/>
  <c r="AS40" i="38"/>
  <c r="AK40" i="38"/>
  <c r="AC40" i="38"/>
  <c r="U40" i="38"/>
  <c r="G28" i="38"/>
  <c r="G29" i="38" s="1"/>
  <c r="AS29" i="38"/>
  <c r="AK29" i="38"/>
  <c r="AC29" i="38"/>
  <c r="U29" i="38"/>
  <c r="M29" i="38"/>
  <c r="E62" i="38"/>
  <c r="AV30" i="38"/>
  <c r="AR30" i="38"/>
  <c r="AN30" i="38"/>
  <c r="AJ30" i="38"/>
  <c r="AF30" i="38"/>
  <c r="AB30" i="38"/>
  <c r="X30" i="38"/>
  <c r="T30" i="38"/>
  <c r="P30" i="38"/>
  <c r="L30" i="38"/>
  <c r="H30" i="38"/>
  <c r="AU30" i="38"/>
  <c r="AQ30" i="38"/>
  <c r="AM30" i="38"/>
  <c r="AI30" i="38"/>
  <c r="AE30" i="38"/>
  <c r="AA30" i="38"/>
  <c r="W30" i="38"/>
  <c r="S30" i="38"/>
  <c r="O30" i="38"/>
  <c r="K30" i="38"/>
  <c r="G30" i="38"/>
  <c r="AX30" i="38"/>
  <c r="AT30" i="38"/>
  <c r="AP30" i="38"/>
  <c r="AL30" i="38"/>
  <c r="AH30" i="38"/>
  <c r="AD30" i="38"/>
  <c r="Z30" i="38"/>
  <c r="V30" i="38"/>
  <c r="R30" i="38"/>
  <c r="N30" i="38"/>
  <c r="J30" i="38"/>
  <c r="F30" i="38"/>
  <c r="F60" i="38" s="1"/>
  <c r="AW30" i="38"/>
  <c r="AS30" i="38"/>
  <c r="AO30" i="38"/>
  <c r="AK30" i="38"/>
  <c r="AG30" i="38"/>
  <c r="AC30" i="38"/>
  <c r="Y30" i="38"/>
  <c r="U30" i="38"/>
  <c r="Q30" i="38"/>
  <c r="M30" i="38"/>
  <c r="I30" i="38"/>
  <c r="BD53" i="38"/>
  <c r="AZ53" i="38"/>
  <c r="AV53" i="38"/>
  <c r="AR53" i="38"/>
  <c r="AN53" i="38"/>
  <c r="AJ53" i="38"/>
  <c r="AF53" i="38"/>
  <c r="BB53" i="38"/>
  <c r="AX53" i="38"/>
  <c r="AT53" i="38"/>
  <c r="AP53" i="38"/>
  <c r="AL53" i="38"/>
  <c r="AH53" i="38"/>
  <c r="AD53" i="38"/>
  <c r="BA53" i="38"/>
  <c r="AS53" i="38"/>
  <c r="AK53" i="38"/>
  <c r="AC53" i="38"/>
  <c r="AW53" i="38"/>
  <c r="AO53" i="38"/>
  <c r="AG53" i="38"/>
  <c r="AU53" i="38"/>
  <c r="AE53" i="38"/>
  <c r="AQ53" i="38"/>
  <c r="BC53" i="38"/>
  <c r="AM53" i="38"/>
  <c r="AY53" i="38"/>
  <c r="AI53" i="38"/>
  <c r="BD45" i="38"/>
  <c r="AZ45" i="38"/>
  <c r="AV45" i="38"/>
  <c r="AR45" i="38"/>
  <c r="AN45" i="38"/>
  <c r="AJ45" i="38"/>
  <c r="AF45" i="38"/>
  <c r="AB45" i="38"/>
  <c r="X45" i="38"/>
  <c r="BB45" i="38"/>
  <c r="AX45" i="38"/>
  <c r="AT45" i="38"/>
  <c r="AP45" i="38"/>
  <c r="AL45" i="38"/>
  <c r="AH45" i="38"/>
  <c r="AD45" i="38"/>
  <c r="Z45" i="38"/>
  <c r="V45" i="38"/>
  <c r="AW45" i="38"/>
  <c r="AO45" i="38"/>
  <c r="AG45" i="38"/>
  <c r="Y45" i="38"/>
  <c r="BA45" i="38"/>
  <c r="AS45" i="38"/>
  <c r="AK45" i="38"/>
  <c r="AC45" i="38"/>
  <c r="U45" i="38"/>
  <c r="AQ45" i="38"/>
  <c r="AA45" i="38"/>
  <c r="BC45" i="38"/>
  <c r="AM45" i="38"/>
  <c r="W45" i="38"/>
  <c r="AY45" i="38"/>
  <c r="AI45" i="38"/>
  <c r="AU45" i="38"/>
  <c r="AE45" i="38"/>
  <c r="BD37" i="38"/>
  <c r="BD60" i="38" s="1"/>
  <c r="AZ37" i="38"/>
  <c r="AV37" i="38"/>
  <c r="AR37" i="38"/>
  <c r="AN37" i="38"/>
  <c r="AJ37" i="38"/>
  <c r="AF37" i="38"/>
  <c r="AB37" i="38"/>
  <c r="X37" i="38"/>
  <c r="T37" i="38"/>
  <c r="P37" i="38"/>
  <c r="BB37" i="38"/>
  <c r="AX37" i="38"/>
  <c r="AT37" i="38"/>
  <c r="AP37" i="38"/>
  <c r="AL37" i="38"/>
  <c r="AH37" i="38"/>
  <c r="AD37" i="38"/>
  <c r="Z37" i="38"/>
  <c r="V37" i="38"/>
  <c r="R37" i="38"/>
  <c r="N37" i="38"/>
  <c r="AW37" i="38"/>
  <c r="AO37" i="38"/>
  <c r="AG37" i="38"/>
  <c r="Y37" i="38"/>
  <c r="Q37" i="38"/>
  <c r="BC37" i="38"/>
  <c r="AU37" i="38"/>
  <c r="AM37" i="38"/>
  <c r="AE37" i="38"/>
  <c r="W37" i="38"/>
  <c r="O37" i="38"/>
  <c r="BA37" i="38"/>
  <c r="AS37" i="38"/>
  <c r="AK37" i="38"/>
  <c r="AC37" i="38"/>
  <c r="U37" i="38"/>
  <c r="M37" i="38"/>
  <c r="AY37" i="38"/>
  <c r="AQ37" i="38"/>
  <c r="AI37" i="38"/>
  <c r="AA37" i="38"/>
  <c r="S37" i="38"/>
  <c r="BC55" i="38"/>
  <c r="AY55" i="38"/>
  <c r="AU55" i="38"/>
  <c r="AQ55" i="38"/>
  <c r="AM55" i="38"/>
  <c r="AI55" i="38"/>
  <c r="AE55" i="38"/>
  <c r="BA55" i="38"/>
  <c r="AW55" i="38"/>
  <c r="AS55" i="38"/>
  <c r="AO55" i="38"/>
  <c r="AK55" i="38"/>
  <c r="AG55" i="38"/>
  <c r="BD55" i="38"/>
  <c r="AV55" i="38"/>
  <c r="AN55" i="38"/>
  <c r="AF55" i="38"/>
  <c r="AZ55" i="38"/>
  <c r="AR55" i="38"/>
  <c r="AJ55" i="38"/>
  <c r="AP55" i="38"/>
  <c r="BB55" i="38"/>
  <c r="AL55" i="38"/>
  <c r="AX55" i="38"/>
  <c r="AH55" i="38"/>
  <c r="AT55" i="38"/>
  <c r="BC47" i="38"/>
  <c r="AY47" i="38"/>
  <c r="AU47" i="38"/>
  <c r="AQ47" i="38"/>
  <c r="AM47" i="38"/>
  <c r="AI47" i="38"/>
  <c r="AE47" i="38"/>
  <c r="AA47" i="38"/>
  <c r="W47" i="38"/>
  <c r="BA47" i="38"/>
  <c r="AW47" i="38"/>
  <c r="AS47" i="38"/>
  <c r="AO47" i="38"/>
  <c r="AK47" i="38"/>
  <c r="AG47" i="38"/>
  <c r="AC47" i="38"/>
  <c r="Y47" i="38"/>
  <c r="AZ47" i="38"/>
  <c r="AR47" i="38"/>
  <c r="AJ47" i="38"/>
  <c r="AB47" i="38"/>
  <c r="BD47" i="38"/>
  <c r="AV47" i="38"/>
  <c r="AN47" i="38"/>
  <c r="AF47" i="38"/>
  <c r="X47" i="38"/>
  <c r="BB47" i="38"/>
  <c r="AL47" i="38"/>
  <c r="AX47" i="38"/>
  <c r="AH47" i="38"/>
  <c r="AT47" i="38"/>
  <c r="AD47" i="38"/>
  <c r="AP47" i="38"/>
  <c r="Z47" i="38"/>
  <c r="BC39" i="38"/>
  <c r="AY39" i="38"/>
  <c r="AU39" i="38"/>
  <c r="AQ39" i="38"/>
  <c r="AM39" i="38"/>
  <c r="AI39" i="38"/>
  <c r="AE39" i="38"/>
  <c r="AA39" i="38"/>
  <c r="W39" i="38"/>
  <c r="S39" i="38"/>
  <c r="O39" i="38"/>
  <c r="BA39" i="38"/>
  <c r="AW39" i="38"/>
  <c r="AS39" i="38"/>
  <c r="AO39" i="38"/>
  <c r="AK39" i="38"/>
  <c r="AG39" i="38"/>
  <c r="AC39" i="38"/>
  <c r="Y39" i="38"/>
  <c r="U39" i="38"/>
  <c r="Q39" i="38"/>
  <c r="AZ39" i="38"/>
  <c r="AR39" i="38"/>
  <c r="AJ39" i="38"/>
  <c r="AB39" i="38"/>
  <c r="T39" i="38"/>
  <c r="AX39" i="38"/>
  <c r="AP39" i="38"/>
  <c r="AH39" i="38"/>
  <c r="Z39" i="38"/>
  <c r="R39" i="38"/>
  <c r="BD39" i="38"/>
  <c r="AV39" i="38"/>
  <c r="AN39" i="38"/>
  <c r="AF39" i="38"/>
  <c r="X39" i="38"/>
  <c r="P39" i="38"/>
  <c r="BB39" i="38"/>
  <c r="AT39" i="38"/>
  <c r="AL39" i="38"/>
  <c r="AD39" i="38"/>
  <c r="V39" i="38"/>
  <c r="AV31" i="38"/>
  <c r="AR31" i="38"/>
  <c r="AN31" i="38"/>
  <c r="AJ31" i="38"/>
  <c r="AF31" i="38"/>
  <c r="AB31" i="38"/>
  <c r="X31" i="38"/>
  <c r="T31" i="38"/>
  <c r="P31" i="38"/>
  <c r="L31" i="38"/>
  <c r="H31" i="38"/>
  <c r="AY31" i="38"/>
  <c r="AU31" i="38"/>
  <c r="AQ31" i="38"/>
  <c r="AM31" i="38"/>
  <c r="AI31" i="38"/>
  <c r="AE31" i="38"/>
  <c r="AA31" i="38"/>
  <c r="W31" i="38"/>
  <c r="S31" i="38"/>
  <c r="O31" i="38"/>
  <c r="K31" i="38"/>
  <c r="G31" i="38"/>
  <c r="AX31" i="38"/>
  <c r="AT31" i="38"/>
  <c r="AP31" i="38"/>
  <c r="AL31" i="38"/>
  <c r="AH31" i="38"/>
  <c r="AD31" i="38"/>
  <c r="Z31" i="38"/>
  <c r="V31" i="38"/>
  <c r="R31" i="38"/>
  <c r="N31" i="38"/>
  <c r="J31" i="38"/>
  <c r="AW31" i="38"/>
  <c r="AS31" i="38"/>
  <c r="AO31" i="38"/>
  <c r="AK31" i="38"/>
  <c r="AG31" i="38"/>
  <c r="AC31" i="38"/>
  <c r="Y31" i="38"/>
  <c r="U31" i="38"/>
  <c r="Q31" i="38"/>
  <c r="M31" i="38"/>
  <c r="I31" i="38"/>
  <c r="BB37" i="35"/>
  <c r="AX37" i="35"/>
  <c r="AT37" i="35"/>
  <c r="AP37" i="35"/>
  <c r="AL37" i="35"/>
  <c r="AH37" i="35"/>
  <c r="AD37" i="35"/>
  <c r="Z37" i="35"/>
  <c r="V37" i="35"/>
  <c r="R37" i="35"/>
  <c r="N37" i="35"/>
  <c r="AZ37" i="35"/>
  <c r="AU37" i="35"/>
  <c r="AO37" i="35"/>
  <c r="AJ37" i="35"/>
  <c r="AE37" i="35"/>
  <c r="Y37" i="35"/>
  <c r="T37" i="35"/>
  <c r="O37" i="35"/>
  <c r="BD37" i="35"/>
  <c r="AY37" i="35"/>
  <c r="AS37" i="35"/>
  <c r="AN37" i="35"/>
  <c r="AI37" i="35"/>
  <c r="AC37" i="35"/>
  <c r="X37" i="35"/>
  <c r="S37" i="35"/>
  <c r="M37" i="35"/>
  <c r="BC37" i="35"/>
  <c r="AR37" i="35"/>
  <c r="AG37" i="35"/>
  <c r="W37" i="35"/>
  <c r="AW37" i="35"/>
  <c r="AM37" i="35"/>
  <c r="AB37" i="35"/>
  <c r="Q37" i="35"/>
  <c r="AK37" i="35"/>
  <c r="P37" i="35"/>
  <c r="BA37" i="35"/>
  <c r="AF37" i="35"/>
  <c r="AV37" i="35"/>
  <c r="AA37" i="35"/>
  <c r="AQ37" i="35"/>
  <c r="U37" i="35"/>
  <c r="AJ29" i="35"/>
  <c r="BA54" i="35"/>
  <c r="AW54" i="35"/>
  <c r="AS54" i="35"/>
  <c r="AO54" i="35"/>
  <c r="AK54" i="35"/>
  <c r="AG54" i="35"/>
  <c r="BD54" i="35"/>
  <c r="AY54" i="35"/>
  <c r="AT54" i="35"/>
  <c r="AN54" i="35"/>
  <c r="AI54" i="35"/>
  <c r="AD54" i="35"/>
  <c r="AX54" i="35"/>
  <c r="AQ54" i="35"/>
  <c r="AJ54" i="35"/>
  <c r="BC54" i="35"/>
  <c r="AV54" i="35"/>
  <c r="AP54" i="35"/>
  <c r="AH54" i="35"/>
  <c r="BB54" i="35"/>
  <c r="AU54" i="35"/>
  <c r="AM54" i="35"/>
  <c r="AF54" i="35"/>
  <c r="AZ54" i="35"/>
  <c r="AL54" i="35"/>
  <c r="AE54" i="35"/>
  <c r="AR54" i="35"/>
  <c r="BC46" i="35"/>
  <c r="AY46" i="35"/>
  <c r="AU46" i="35"/>
  <c r="AQ46" i="35"/>
  <c r="AM46" i="35"/>
  <c r="AI46" i="35"/>
  <c r="AE46" i="35"/>
  <c r="AA46" i="35"/>
  <c r="W46" i="35"/>
  <c r="BA46" i="35"/>
  <c r="AV46" i="35"/>
  <c r="AP46" i="35"/>
  <c r="AK46" i="35"/>
  <c r="AF46" i="35"/>
  <c r="Z46" i="35"/>
  <c r="AZ46" i="35"/>
  <c r="AT46" i="35"/>
  <c r="AO46" i="35"/>
  <c r="AJ46" i="35"/>
  <c r="AD46" i="35"/>
  <c r="Y46" i="35"/>
  <c r="BD46" i="35"/>
  <c r="AS46" i="35"/>
  <c r="AH46" i="35"/>
  <c r="X46" i="35"/>
  <c r="AX46" i="35"/>
  <c r="AN46" i="35"/>
  <c r="AC46" i="35"/>
  <c r="AW46" i="35"/>
  <c r="AB46" i="35"/>
  <c r="AR46" i="35"/>
  <c r="V46" i="35"/>
  <c r="AL46" i="35"/>
  <c r="BB46" i="35"/>
  <c r="AG46" i="35"/>
  <c r="BC38" i="35"/>
  <c r="AY38" i="35"/>
  <c r="AU38" i="35"/>
  <c r="AQ38" i="35"/>
  <c r="AM38" i="35"/>
  <c r="AI38" i="35"/>
  <c r="AE38" i="35"/>
  <c r="AA38" i="35"/>
  <c r="W38" i="35"/>
  <c r="S38" i="35"/>
  <c r="O38" i="35"/>
  <c r="AZ38" i="35"/>
  <c r="AT38" i="35"/>
  <c r="AO38" i="35"/>
  <c r="AJ38" i="35"/>
  <c r="AD38" i="35"/>
  <c r="Y38" i="35"/>
  <c r="T38" i="35"/>
  <c r="N38" i="35"/>
  <c r="BD38" i="35"/>
  <c r="AX38" i="35"/>
  <c r="AS38" i="35"/>
  <c r="AN38" i="35"/>
  <c r="AH38" i="35"/>
  <c r="AC38" i="35"/>
  <c r="X38" i="35"/>
  <c r="R38" i="35"/>
  <c r="BB38" i="35"/>
  <c r="AR38" i="35"/>
  <c r="AG38" i="35"/>
  <c r="V38" i="35"/>
  <c r="AW38" i="35"/>
  <c r="AL38" i="35"/>
  <c r="AB38" i="35"/>
  <c r="Q38" i="35"/>
  <c r="AK38" i="35"/>
  <c r="P38" i="35"/>
  <c r="BA38" i="35"/>
  <c r="AF38" i="35"/>
  <c r="AV38" i="35"/>
  <c r="Z38" i="35"/>
  <c r="AP38" i="35"/>
  <c r="U38" i="35"/>
  <c r="BD41" i="35"/>
  <c r="AZ41" i="35"/>
  <c r="AV41" i="35"/>
  <c r="AR41" i="35"/>
  <c r="AN41" i="35"/>
  <c r="AJ41" i="35"/>
  <c r="AF41" i="35"/>
  <c r="AB41" i="35"/>
  <c r="X41" i="35"/>
  <c r="T41" i="35"/>
  <c r="AY41" i="35"/>
  <c r="AT41" i="35"/>
  <c r="AO41" i="35"/>
  <c r="AI41" i="35"/>
  <c r="AD41" i="35"/>
  <c r="Y41" i="35"/>
  <c r="S41" i="35"/>
  <c r="BC41" i="35"/>
  <c r="AX41" i="35"/>
  <c r="AS41" i="35"/>
  <c r="AM41" i="35"/>
  <c r="AH41" i="35"/>
  <c r="AC41" i="35"/>
  <c r="W41" i="35"/>
  <c r="R41" i="35"/>
  <c r="AW41" i="35"/>
  <c r="AL41" i="35"/>
  <c r="AA41" i="35"/>
  <c r="Q41" i="35"/>
  <c r="BB41" i="35"/>
  <c r="AQ41" i="35"/>
  <c r="AG41" i="35"/>
  <c r="V41" i="35"/>
  <c r="AP41" i="35"/>
  <c r="U41" i="35"/>
  <c r="AK41" i="35"/>
  <c r="BA41" i="35"/>
  <c r="AE41" i="35"/>
  <c r="AU41" i="35"/>
  <c r="Z41" i="35"/>
  <c r="BB48" i="35"/>
  <c r="AZ48" i="35"/>
  <c r="AV48" i="35"/>
  <c r="AR48" i="35"/>
  <c r="AN48" i="35"/>
  <c r="AJ48" i="35"/>
  <c r="AF48" i="35"/>
  <c r="AB48" i="35"/>
  <c r="X48" i="35"/>
  <c r="BD48" i="35"/>
  <c r="AX48" i="35"/>
  <c r="AS48" i="35"/>
  <c r="AM48" i="35"/>
  <c r="AH48" i="35"/>
  <c r="AC48" i="35"/>
  <c r="BC48" i="35"/>
  <c r="AW48" i="35"/>
  <c r="AQ48" i="35"/>
  <c r="AL48" i="35"/>
  <c r="AG48" i="35"/>
  <c r="AA48" i="35"/>
  <c r="BA48" i="35"/>
  <c r="AU48" i="35"/>
  <c r="AP48" i="35"/>
  <c r="AK48" i="35"/>
  <c r="AE48" i="35"/>
  <c r="Z48" i="35"/>
  <c r="AI48" i="35"/>
  <c r="AT48" i="35"/>
  <c r="Y48" i="35"/>
  <c r="AO48" i="35"/>
  <c r="AD48" i="35"/>
  <c r="AY48" i="35"/>
  <c r="BB44" i="35"/>
  <c r="AX44" i="35"/>
  <c r="AT44" i="35"/>
  <c r="AP44" i="35"/>
  <c r="AL44" i="35"/>
  <c r="AH44" i="35"/>
  <c r="AD44" i="35"/>
  <c r="Z44" i="35"/>
  <c r="V44" i="35"/>
  <c r="BC44" i="35"/>
  <c r="AW44" i="35"/>
  <c r="AR44" i="35"/>
  <c r="AM44" i="35"/>
  <c r="AG44" i="35"/>
  <c r="AB44" i="35"/>
  <c r="W44" i="35"/>
  <c r="BA44" i="35"/>
  <c r="AV44" i="35"/>
  <c r="AQ44" i="35"/>
  <c r="AK44" i="35"/>
  <c r="AF44" i="35"/>
  <c r="AA44" i="35"/>
  <c r="U44" i="35"/>
  <c r="AZ44" i="35"/>
  <c r="AO44" i="35"/>
  <c r="AE44" i="35"/>
  <c r="T44" i="35"/>
  <c r="AU44" i="35"/>
  <c r="AJ44" i="35"/>
  <c r="Y44" i="35"/>
  <c r="BD44" i="35"/>
  <c r="AI44" i="35"/>
  <c r="AY44" i="35"/>
  <c r="AC44" i="35"/>
  <c r="AS44" i="35"/>
  <c r="X44" i="35"/>
  <c r="AN44" i="35"/>
  <c r="AM29" i="35"/>
  <c r="AS29" i="35"/>
  <c r="AK29" i="35"/>
  <c r="AC29" i="35"/>
  <c r="U29" i="35"/>
  <c r="M29" i="35"/>
  <c r="BD53" i="35"/>
  <c r="AZ53" i="35"/>
  <c r="AV53" i="35"/>
  <c r="AR53" i="35"/>
  <c r="AN53" i="35"/>
  <c r="AJ53" i="35"/>
  <c r="AF53" i="35"/>
  <c r="AY53" i="35"/>
  <c r="AT53" i="35"/>
  <c r="AO53" i="35"/>
  <c r="AI53" i="35"/>
  <c r="AD53" i="35"/>
  <c r="BC53" i="35"/>
  <c r="AW53" i="35"/>
  <c r="AP53" i="35"/>
  <c r="AH53" i="35"/>
  <c r="BB53" i="35"/>
  <c r="AU53" i="35"/>
  <c r="AM53" i="35"/>
  <c r="AG53" i="35"/>
  <c r="BA53" i="35"/>
  <c r="AS53" i="35"/>
  <c r="AL53" i="35"/>
  <c r="AE53" i="35"/>
  <c r="AX53" i="35"/>
  <c r="AK53" i="35"/>
  <c r="AQ53" i="35"/>
  <c r="AC53" i="35"/>
  <c r="L29" i="35"/>
  <c r="BB49" i="35"/>
  <c r="AX49" i="35"/>
  <c r="AT49" i="35"/>
  <c r="AP49" i="35"/>
  <c r="AL49" i="35"/>
  <c r="AH49" i="35"/>
  <c r="AD49" i="35"/>
  <c r="Z49" i="35"/>
  <c r="AZ49" i="35"/>
  <c r="AU49" i="35"/>
  <c r="AO49" i="35"/>
  <c r="AJ49" i="35"/>
  <c r="AE49" i="35"/>
  <c r="Y49" i="35"/>
  <c r="BA49" i="35"/>
  <c r="AS49" i="35"/>
  <c r="AM49" i="35"/>
  <c r="AF49" i="35"/>
  <c r="AY49" i="35"/>
  <c r="AR49" i="35"/>
  <c r="AK49" i="35"/>
  <c r="AC49" i="35"/>
  <c r="BD49" i="35"/>
  <c r="AW49" i="35"/>
  <c r="AQ49" i="35"/>
  <c r="AI49" i="35"/>
  <c r="AB49" i="35"/>
  <c r="BC49" i="35"/>
  <c r="AA49" i="35"/>
  <c r="AN49" i="35"/>
  <c r="AV49" i="35"/>
  <c r="AG49" i="35"/>
  <c r="P29" i="35"/>
  <c r="W29" i="35"/>
  <c r="AI29" i="35"/>
  <c r="S29" i="35"/>
  <c r="BC58" i="35"/>
  <c r="AY58" i="35"/>
  <c r="AU58" i="35"/>
  <c r="AQ58" i="35"/>
  <c r="AM58" i="35"/>
  <c r="AI58" i="35"/>
  <c r="BB58" i="35"/>
  <c r="AW58" i="35"/>
  <c r="AR58" i="35"/>
  <c r="AL58" i="35"/>
  <c r="AZ58" i="35"/>
  <c r="AS58" i="35"/>
  <c r="AK58" i="35"/>
  <c r="AX58" i="35"/>
  <c r="AP58" i="35"/>
  <c r="AJ58" i="35"/>
  <c r="BD58" i="35"/>
  <c r="AV58" i="35"/>
  <c r="AO58" i="35"/>
  <c r="AH58" i="35"/>
  <c r="AN58" i="35"/>
  <c r="BA58" i="35"/>
  <c r="AT58" i="35"/>
  <c r="BC50" i="35"/>
  <c r="AY50" i="35"/>
  <c r="AU50" i="35"/>
  <c r="AQ50" i="35"/>
  <c r="AM50" i="35"/>
  <c r="AI50" i="35"/>
  <c r="AE50" i="35"/>
  <c r="AA50" i="35"/>
  <c r="BA50" i="35"/>
  <c r="AV50" i="35"/>
  <c r="AP50" i="35"/>
  <c r="AK50" i="35"/>
  <c r="AF50" i="35"/>
  <c r="Z50" i="35"/>
  <c r="AX50" i="35"/>
  <c r="AR50" i="35"/>
  <c r="AJ50" i="35"/>
  <c r="AC50" i="35"/>
  <c r="BD50" i="35"/>
  <c r="AW50" i="35"/>
  <c r="AO50" i="35"/>
  <c r="AH50" i="35"/>
  <c r="AB50" i="35"/>
  <c r="BB50" i="35"/>
  <c r="AT50" i="35"/>
  <c r="AN50" i="35"/>
  <c r="AG50" i="35"/>
  <c r="AZ50" i="35"/>
  <c r="AL50" i="35"/>
  <c r="AD50" i="35"/>
  <c r="AS50" i="35"/>
  <c r="BA42" i="35"/>
  <c r="AW42" i="35"/>
  <c r="AS42" i="35"/>
  <c r="AO42" i="35"/>
  <c r="AK42" i="35"/>
  <c r="AG42" i="35"/>
  <c r="AC42" i="35"/>
  <c r="Y42" i="35"/>
  <c r="U42" i="35"/>
  <c r="BC42" i="35"/>
  <c r="AX42" i="35"/>
  <c r="AR42" i="35"/>
  <c r="AM42" i="35"/>
  <c r="AH42" i="35"/>
  <c r="AB42" i="35"/>
  <c r="W42" i="35"/>
  <c r="R42" i="35"/>
  <c r="BB42" i="35"/>
  <c r="AV42" i="35"/>
  <c r="AQ42" i="35"/>
  <c r="AL42" i="35"/>
  <c r="AF42" i="35"/>
  <c r="AA42" i="35"/>
  <c r="V42" i="35"/>
  <c r="AZ42" i="35"/>
  <c r="AP42" i="35"/>
  <c r="AE42" i="35"/>
  <c r="T42" i="35"/>
  <c r="AU42" i="35"/>
  <c r="AJ42" i="35"/>
  <c r="Z42" i="35"/>
  <c r="AT42" i="35"/>
  <c r="X42" i="35"/>
  <c r="AN42" i="35"/>
  <c r="S42" i="35"/>
  <c r="BD42" i="35"/>
  <c r="AI42" i="35"/>
  <c r="AY42" i="35"/>
  <c r="AD42" i="35"/>
  <c r="I28" i="35"/>
  <c r="I29" i="35" s="1"/>
  <c r="AX32" i="35"/>
  <c r="AT32" i="35"/>
  <c r="AP32" i="35"/>
  <c r="AL32" i="35"/>
  <c r="AH32" i="35"/>
  <c r="AD32" i="35"/>
  <c r="Z32" i="35"/>
  <c r="V32" i="35"/>
  <c r="R32" i="35"/>
  <c r="N32" i="35"/>
  <c r="J32" i="35"/>
  <c r="AV32" i="35"/>
  <c r="AQ32" i="35"/>
  <c r="AK32" i="35"/>
  <c r="AF32" i="35"/>
  <c r="AA32" i="35"/>
  <c r="U32" i="35"/>
  <c r="P32" i="35"/>
  <c r="K32" i="35"/>
  <c r="AZ32" i="35"/>
  <c r="AU32" i="35"/>
  <c r="AO32" i="35"/>
  <c r="AJ32" i="35"/>
  <c r="AE32" i="35"/>
  <c r="Y32" i="35"/>
  <c r="T32" i="35"/>
  <c r="O32" i="35"/>
  <c r="I32" i="35"/>
  <c r="AY32" i="35"/>
  <c r="AN32" i="35"/>
  <c r="AC32" i="35"/>
  <c r="S32" i="35"/>
  <c r="H32" i="35"/>
  <c r="AS32" i="35"/>
  <c r="AI32" i="35"/>
  <c r="X32" i="35"/>
  <c r="M32" i="35"/>
  <c r="AR32" i="35"/>
  <c r="W32" i="35"/>
  <c r="AM32" i="35"/>
  <c r="Q32" i="35"/>
  <c r="AG32" i="35"/>
  <c r="L32" i="35"/>
  <c r="AW32" i="35"/>
  <c r="AB32" i="35"/>
  <c r="G29" i="35"/>
  <c r="AX33" i="35"/>
  <c r="AT33" i="35"/>
  <c r="AP33" i="35"/>
  <c r="AL33" i="35"/>
  <c r="AH33" i="35"/>
  <c r="AD33" i="35"/>
  <c r="Z33" i="35"/>
  <c r="V33" i="35"/>
  <c r="R33" i="35"/>
  <c r="N33" i="35"/>
  <c r="J33" i="35"/>
  <c r="AZ33" i="35"/>
  <c r="AU33" i="35"/>
  <c r="AO33" i="35"/>
  <c r="AJ33" i="35"/>
  <c r="AE33" i="35"/>
  <c r="Y33" i="35"/>
  <c r="T33" i="35"/>
  <c r="O33" i="35"/>
  <c r="I33" i="35"/>
  <c r="AY33" i="35"/>
  <c r="AS33" i="35"/>
  <c r="AN33" i="35"/>
  <c r="AI33" i="35"/>
  <c r="AC33" i="35"/>
  <c r="X33" i="35"/>
  <c r="S33" i="35"/>
  <c r="M33" i="35"/>
  <c r="AW33" i="35"/>
  <c r="AM33" i="35"/>
  <c r="AB33" i="35"/>
  <c r="Q33" i="35"/>
  <c r="AR33" i="35"/>
  <c r="AG33" i="35"/>
  <c r="W33" i="35"/>
  <c r="L33" i="35"/>
  <c r="AQ33" i="35"/>
  <c r="U33" i="35"/>
  <c r="AK33" i="35"/>
  <c r="P33" i="35"/>
  <c r="BA33" i="35"/>
  <c r="AF33" i="35"/>
  <c r="K33" i="35"/>
  <c r="AV33" i="35"/>
  <c r="AA33" i="35"/>
  <c r="BB56" i="35"/>
  <c r="AX56" i="35"/>
  <c r="AT56" i="35"/>
  <c r="AP56" i="35"/>
  <c r="AL56" i="35"/>
  <c r="AH56" i="35"/>
  <c r="BA56" i="35"/>
  <c r="AV56" i="35"/>
  <c r="AQ56" i="35"/>
  <c r="AK56" i="35"/>
  <c r="AF56" i="35"/>
  <c r="BD56" i="35"/>
  <c r="AW56" i="35"/>
  <c r="AO56" i="35"/>
  <c r="AI56" i="35"/>
  <c r="BC56" i="35"/>
  <c r="AU56" i="35"/>
  <c r="AN56" i="35"/>
  <c r="AG56" i="35"/>
  <c r="AZ56" i="35"/>
  <c r="AS56" i="35"/>
  <c r="AM56" i="35"/>
  <c r="AR56" i="35"/>
  <c r="AJ56" i="35"/>
  <c r="AY56" i="35"/>
  <c r="BD52" i="35"/>
  <c r="AZ52" i="35"/>
  <c r="AV52" i="35"/>
  <c r="AR52" i="35"/>
  <c r="AN52" i="35"/>
  <c r="AJ52" i="35"/>
  <c r="AF52" i="35"/>
  <c r="AB52" i="35"/>
  <c r="BA52" i="35"/>
  <c r="AU52" i="35"/>
  <c r="AP52" i="35"/>
  <c r="AK52" i="35"/>
  <c r="AE52" i="35"/>
  <c r="BC52" i="35"/>
  <c r="AW52" i="35"/>
  <c r="AO52" i="35"/>
  <c r="AH52" i="35"/>
  <c r="BB52" i="35"/>
  <c r="AT52" i="35"/>
  <c r="AM52" i="35"/>
  <c r="AG52" i="35"/>
  <c r="AY52" i="35"/>
  <c r="AS52" i="35"/>
  <c r="AL52" i="35"/>
  <c r="AD52" i="35"/>
  <c r="AX52" i="35"/>
  <c r="AI52" i="35"/>
  <c r="AC52" i="35"/>
  <c r="AQ52" i="35"/>
  <c r="AR29" i="35"/>
  <c r="AO29" i="35"/>
  <c r="AG29" i="35"/>
  <c r="Y29" i="35"/>
  <c r="Q29" i="35"/>
  <c r="AX30" i="35"/>
  <c r="AT30" i="35"/>
  <c r="AP30" i="35"/>
  <c r="AL30" i="35"/>
  <c r="AH30" i="35"/>
  <c r="AD30" i="35"/>
  <c r="Z30" i="35"/>
  <c r="V30" i="35"/>
  <c r="R30" i="35"/>
  <c r="N30" i="35"/>
  <c r="J30" i="35"/>
  <c r="F30" i="35"/>
  <c r="F60" i="35" s="1"/>
  <c r="AS30" i="35"/>
  <c r="AN30" i="35"/>
  <c r="AI30" i="35"/>
  <c r="AC30" i="35"/>
  <c r="X30" i="35"/>
  <c r="S30" i="35"/>
  <c r="M30" i="35"/>
  <c r="H30" i="35"/>
  <c r="AW30" i="35"/>
  <c r="AR30" i="35"/>
  <c r="AM30" i="35"/>
  <c r="AG30" i="35"/>
  <c r="AB30" i="35"/>
  <c r="W30" i="35"/>
  <c r="Q30" i="35"/>
  <c r="L30" i="35"/>
  <c r="G30" i="35"/>
  <c r="G60" i="35" s="1"/>
  <c r="E62" i="35"/>
  <c r="AQ30" i="35"/>
  <c r="AF30" i="35"/>
  <c r="U30" i="35"/>
  <c r="K30" i="35"/>
  <c r="AU30" i="35"/>
  <c r="AE30" i="35"/>
  <c r="P30" i="35"/>
  <c r="AO30" i="35"/>
  <c r="AA30" i="35"/>
  <c r="O30" i="35"/>
  <c r="AK30" i="35"/>
  <c r="Y30" i="35"/>
  <c r="I30" i="35"/>
  <c r="AV30" i="35"/>
  <c r="AJ30" i="35"/>
  <c r="T30" i="35"/>
  <c r="AA29" i="35"/>
  <c r="AV29" i="35"/>
  <c r="BB57" i="35"/>
  <c r="AX57" i="35"/>
  <c r="AT57" i="35"/>
  <c r="AP57" i="35"/>
  <c r="AL57" i="35"/>
  <c r="AH57" i="35"/>
  <c r="BD57" i="35"/>
  <c r="AY57" i="35"/>
  <c r="AS57" i="35"/>
  <c r="AN57" i="35"/>
  <c r="AI57" i="35"/>
  <c r="BA57" i="35"/>
  <c r="AU57" i="35"/>
  <c r="AM57" i="35"/>
  <c r="AZ57" i="35"/>
  <c r="AR57" i="35"/>
  <c r="AK57" i="35"/>
  <c r="AW57" i="35"/>
  <c r="AQ57" i="35"/>
  <c r="AJ57" i="35"/>
  <c r="AG57" i="35"/>
  <c r="AV57" i="35"/>
  <c r="BC57" i="35"/>
  <c r="AO57" i="35"/>
  <c r="H29" i="35"/>
  <c r="AU29" i="35"/>
  <c r="AE29" i="35"/>
  <c r="BD40" i="35"/>
  <c r="AZ40" i="35"/>
  <c r="AV40" i="35"/>
  <c r="AR40" i="35"/>
  <c r="AN40" i="35"/>
  <c r="AJ40" i="35"/>
  <c r="AF40" i="35"/>
  <c r="AB40" i="35"/>
  <c r="X40" i="35"/>
  <c r="T40" i="35"/>
  <c r="P40" i="35"/>
  <c r="BB40" i="35"/>
  <c r="AW40" i="35"/>
  <c r="AQ40" i="35"/>
  <c r="AL40" i="35"/>
  <c r="AG40" i="35"/>
  <c r="AA40" i="35"/>
  <c r="V40" i="35"/>
  <c r="Q40" i="35"/>
  <c r="BA40" i="35"/>
  <c r="AU40" i="35"/>
  <c r="AP40" i="35"/>
  <c r="AK40" i="35"/>
  <c r="AE40" i="35"/>
  <c r="Z40" i="35"/>
  <c r="U40" i="35"/>
  <c r="AT40" i="35"/>
  <c r="AI40" i="35"/>
  <c r="Y40" i="35"/>
  <c r="AY40" i="35"/>
  <c r="AO40" i="35"/>
  <c r="AD40" i="35"/>
  <c r="S40" i="35"/>
  <c r="AM40" i="35"/>
  <c r="R40" i="35"/>
  <c r="BC40" i="35"/>
  <c r="AH40" i="35"/>
  <c r="AX40" i="35"/>
  <c r="AC40" i="35"/>
  <c r="AS40" i="35"/>
  <c r="W40" i="35"/>
  <c r="BB36" i="35"/>
  <c r="AX36" i="35"/>
  <c r="AT36" i="35"/>
  <c r="AP36" i="35"/>
  <c r="AL36" i="35"/>
  <c r="AH36" i="35"/>
  <c r="AD36" i="35"/>
  <c r="Z36" i="35"/>
  <c r="V36" i="35"/>
  <c r="R36" i="35"/>
  <c r="N36" i="35"/>
  <c r="BA36" i="35"/>
  <c r="AV36" i="35"/>
  <c r="AQ36" i="35"/>
  <c r="AK36" i="35"/>
  <c r="AF36" i="35"/>
  <c r="AA36" i="35"/>
  <c r="U36" i="35"/>
  <c r="P36" i="35"/>
  <c r="AZ36" i="35"/>
  <c r="AU36" i="35"/>
  <c r="AO36" i="35"/>
  <c r="AJ36" i="35"/>
  <c r="AE36" i="35"/>
  <c r="Y36" i="35"/>
  <c r="T36" i="35"/>
  <c r="O36" i="35"/>
  <c r="BD36" i="35"/>
  <c r="AS36" i="35"/>
  <c r="AI36" i="35"/>
  <c r="X36" i="35"/>
  <c r="M36" i="35"/>
  <c r="AY36" i="35"/>
  <c r="AN36" i="35"/>
  <c r="AC36" i="35"/>
  <c r="S36" i="35"/>
  <c r="AM36" i="35"/>
  <c r="Q36" i="35"/>
  <c r="BC36" i="35"/>
  <c r="BC60" i="35" s="1"/>
  <c r="AG36" i="35"/>
  <c r="L36" i="35"/>
  <c r="AW36" i="35"/>
  <c r="AB36" i="35"/>
  <c r="AR36" i="35"/>
  <c r="W36" i="35"/>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C76" i="33"/>
  <c r="AM76" i="33"/>
  <c r="Z76" i="33"/>
  <c r="G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B65" i="33"/>
  <c r="BB76" i="33" s="1"/>
  <c r="BA65" i="33"/>
  <c r="BA76" i="33" s="1"/>
  <c r="AZ65" i="33"/>
  <c r="AZ76" i="33" s="1"/>
  <c r="AY65" i="33"/>
  <c r="AY76" i="33" s="1"/>
  <c r="AX65" i="33"/>
  <c r="AX76" i="33" s="1"/>
  <c r="AW65" i="33"/>
  <c r="AW76" i="33" s="1"/>
  <c r="AV65" i="33"/>
  <c r="AV76" i="33" s="1"/>
  <c r="AU65" i="33"/>
  <c r="AU76" i="33" s="1"/>
  <c r="AT65" i="33"/>
  <c r="AT76" i="33" s="1"/>
  <c r="AS65" i="33"/>
  <c r="AS76" i="33" s="1"/>
  <c r="AR65" i="33"/>
  <c r="AR76" i="33" s="1"/>
  <c r="AQ65" i="33"/>
  <c r="AQ76" i="33" s="1"/>
  <c r="AP65" i="33"/>
  <c r="AP76" i="33" s="1"/>
  <c r="AO65" i="33"/>
  <c r="AO76" i="33" s="1"/>
  <c r="AN65" i="33"/>
  <c r="AN76" i="33" s="1"/>
  <c r="AM65" i="33"/>
  <c r="AL65" i="33"/>
  <c r="AL76" i="33" s="1"/>
  <c r="AK65" i="33"/>
  <c r="AK76" i="33" s="1"/>
  <c r="AJ65" i="33"/>
  <c r="AJ76" i="33" s="1"/>
  <c r="AI65" i="33"/>
  <c r="AI76" i="33" s="1"/>
  <c r="AH65" i="33"/>
  <c r="AH76" i="33" s="1"/>
  <c r="AG65" i="33"/>
  <c r="AG76" i="33" s="1"/>
  <c r="AF65" i="33"/>
  <c r="AF76" i="33" s="1"/>
  <c r="AE65" i="33"/>
  <c r="AE76" i="33" s="1"/>
  <c r="AD65" i="33"/>
  <c r="AD76" i="33" s="1"/>
  <c r="AC65" i="33"/>
  <c r="AC76" i="33" s="1"/>
  <c r="AB65" i="33"/>
  <c r="AB76" i="33" s="1"/>
  <c r="AA65" i="33"/>
  <c r="AA76" i="33" s="1"/>
  <c r="Z65" i="33"/>
  <c r="Y65" i="33"/>
  <c r="Y76" i="33" s="1"/>
  <c r="X65" i="33"/>
  <c r="X76" i="33" s="1"/>
  <c r="W65" i="33"/>
  <c r="W76" i="33" s="1"/>
  <c r="V65" i="33"/>
  <c r="V76" i="33" s="1"/>
  <c r="U65" i="33"/>
  <c r="U76" i="33" s="1"/>
  <c r="T65" i="33"/>
  <c r="T76" i="33" s="1"/>
  <c r="S65" i="33"/>
  <c r="S76" i="33" s="1"/>
  <c r="R65" i="33"/>
  <c r="R76" i="33" s="1"/>
  <c r="Q65" i="33"/>
  <c r="Q76" i="33" s="1"/>
  <c r="P65" i="33"/>
  <c r="P76" i="33" s="1"/>
  <c r="O65" i="33"/>
  <c r="O76" i="33" s="1"/>
  <c r="N65" i="33"/>
  <c r="N76" i="33" s="1"/>
  <c r="M65" i="33"/>
  <c r="M76" i="33" s="1"/>
  <c r="L65" i="33"/>
  <c r="L76" i="33" s="1"/>
  <c r="K65" i="33"/>
  <c r="K76" i="33" s="1"/>
  <c r="J65" i="33"/>
  <c r="J76" i="33" s="1"/>
  <c r="I65" i="33"/>
  <c r="I76" i="33" s="1"/>
  <c r="H65" i="33"/>
  <c r="H76" i="33" s="1"/>
  <c r="G65" i="33"/>
  <c r="F65" i="33"/>
  <c r="F76" i="33" s="1"/>
  <c r="E65" i="33"/>
  <c r="E76" i="33" s="1"/>
  <c r="E60" i="33"/>
  <c r="AZ58" i="33"/>
  <c r="AQ58" i="33"/>
  <c r="BB54" i="33"/>
  <c r="AD54" i="33"/>
  <c r="BA50" i="33"/>
  <c r="AD50" i="33"/>
  <c r="AZ46" i="33"/>
  <c r="AV46" i="33"/>
  <c r="AE46" i="33"/>
  <c r="AA46" i="33"/>
  <c r="AW42" i="33"/>
  <c r="AS42" i="33"/>
  <c r="AB42" i="33"/>
  <c r="X42" i="33"/>
  <c r="AN38" i="33"/>
  <c r="AJ38" i="33"/>
  <c r="U38" i="33"/>
  <c r="R38" i="33"/>
  <c r="AS29" i="33"/>
  <c r="AK29" i="33"/>
  <c r="AC29" i="33"/>
  <c r="U29" i="33"/>
  <c r="M29" i="33"/>
  <c r="BC26" i="33"/>
  <c r="BB26" i="33"/>
  <c r="AT26" i="33"/>
  <c r="AL26" i="33"/>
  <c r="AL28" i="33" s="1"/>
  <c r="AD26" i="33"/>
  <c r="AD28" i="33" s="1"/>
  <c r="V26" i="33"/>
  <c r="N26" i="33"/>
  <c r="N28" i="33" s="1"/>
  <c r="BD25" i="33"/>
  <c r="BD26" i="33" s="1"/>
  <c r="BC25" i="33"/>
  <c r="BB25" i="33"/>
  <c r="BA25" i="33"/>
  <c r="BA26" i="33" s="1"/>
  <c r="AZ25" i="33"/>
  <c r="AZ26" i="33" s="1"/>
  <c r="AY25" i="33"/>
  <c r="AY26" i="33" s="1"/>
  <c r="AX25" i="33"/>
  <c r="AX26" i="33" s="1"/>
  <c r="AW25" i="33"/>
  <c r="AV25" i="33"/>
  <c r="AU25" i="33"/>
  <c r="AT25" i="33"/>
  <c r="AS25" i="33"/>
  <c r="AR25" i="33"/>
  <c r="AQ25" i="33"/>
  <c r="AP25" i="33"/>
  <c r="AP26" i="33" s="1"/>
  <c r="AO25" i="33"/>
  <c r="AN25" i="33"/>
  <c r="AM25" i="33"/>
  <c r="AL25" i="33"/>
  <c r="AK25" i="33"/>
  <c r="AJ25" i="33"/>
  <c r="AI25" i="33"/>
  <c r="AH25" i="33"/>
  <c r="AH26" i="33" s="1"/>
  <c r="AG25" i="33"/>
  <c r="AF25" i="33"/>
  <c r="AE25" i="33"/>
  <c r="AD25" i="33"/>
  <c r="AC25" i="33"/>
  <c r="AB25" i="33"/>
  <c r="AA25" i="33"/>
  <c r="Z25" i="33"/>
  <c r="Z26" i="33" s="1"/>
  <c r="Y25" i="33"/>
  <c r="X25" i="33"/>
  <c r="W25" i="33"/>
  <c r="V25" i="33"/>
  <c r="U25" i="33"/>
  <c r="T25" i="33"/>
  <c r="S25" i="33"/>
  <c r="R25" i="33"/>
  <c r="R26" i="33" s="1"/>
  <c r="Q25" i="33"/>
  <c r="P25" i="33"/>
  <c r="O25" i="33"/>
  <c r="N25" i="33"/>
  <c r="M25" i="33"/>
  <c r="L25" i="33"/>
  <c r="K25" i="33"/>
  <c r="J25" i="33"/>
  <c r="I25" i="33"/>
  <c r="H25" i="33"/>
  <c r="G25" i="33"/>
  <c r="F25" i="33"/>
  <c r="E25" i="33"/>
  <c r="AW18" i="33"/>
  <c r="AW26" i="33" s="1"/>
  <c r="AW28" i="33" s="1"/>
  <c r="AV18" i="33"/>
  <c r="AV26" i="33" s="1"/>
  <c r="AU18" i="33"/>
  <c r="AU26" i="33" s="1"/>
  <c r="AT18" i="33"/>
  <c r="AS18" i="33"/>
  <c r="AS26" i="33" s="1"/>
  <c r="AS28" i="33" s="1"/>
  <c r="AR18" i="33"/>
  <c r="AR26" i="33" s="1"/>
  <c r="AQ18" i="33"/>
  <c r="AQ26" i="33" s="1"/>
  <c r="AP18" i="33"/>
  <c r="AO18" i="33"/>
  <c r="AO26" i="33" s="1"/>
  <c r="AO28" i="33" s="1"/>
  <c r="AN18" i="33"/>
  <c r="AN26" i="33" s="1"/>
  <c r="AM18" i="33"/>
  <c r="AM26" i="33" s="1"/>
  <c r="AL18" i="33"/>
  <c r="AK18" i="33"/>
  <c r="AK26" i="33" s="1"/>
  <c r="AK28" i="33" s="1"/>
  <c r="AJ18" i="33"/>
  <c r="AJ26" i="33" s="1"/>
  <c r="AI18" i="33"/>
  <c r="AI26" i="33" s="1"/>
  <c r="AH18" i="33"/>
  <c r="AG18" i="33"/>
  <c r="AG26" i="33" s="1"/>
  <c r="AG28" i="33" s="1"/>
  <c r="AF18" i="33"/>
  <c r="AF26" i="33" s="1"/>
  <c r="AE18" i="33"/>
  <c r="AE26" i="33" s="1"/>
  <c r="AD18" i="33"/>
  <c r="AC18" i="33"/>
  <c r="AC26" i="33" s="1"/>
  <c r="AC28" i="33" s="1"/>
  <c r="AM54" i="33" s="1"/>
  <c r="AB18" i="33"/>
  <c r="AB26" i="33" s="1"/>
  <c r="AA18" i="33"/>
  <c r="AA26" i="33" s="1"/>
  <c r="Z18" i="33"/>
  <c r="Y18" i="33"/>
  <c r="Y26" i="33" s="1"/>
  <c r="Y28" i="33" s="1"/>
  <c r="AN50" i="33" s="1"/>
  <c r="X18" i="33"/>
  <c r="X26" i="33" s="1"/>
  <c r="W18" i="33"/>
  <c r="W26" i="33" s="1"/>
  <c r="V18" i="33"/>
  <c r="U18" i="33"/>
  <c r="U26" i="33" s="1"/>
  <c r="U28" i="33" s="1"/>
  <c r="AL46" i="33" s="1"/>
  <c r="T18" i="33"/>
  <c r="T26" i="33" s="1"/>
  <c r="S18" i="33"/>
  <c r="S26" i="33" s="1"/>
  <c r="R18" i="33"/>
  <c r="Q18" i="33"/>
  <c r="Q26" i="33" s="1"/>
  <c r="Q28" i="33" s="1"/>
  <c r="BD42" i="33" s="1"/>
  <c r="P18" i="33"/>
  <c r="P26" i="33" s="1"/>
  <c r="O18" i="33"/>
  <c r="O26" i="33" s="1"/>
  <c r="N18" i="33"/>
  <c r="M18" i="33"/>
  <c r="M26" i="33" s="1"/>
  <c r="M28" i="33" s="1"/>
  <c r="AU38" i="33" s="1"/>
  <c r="L18" i="33"/>
  <c r="L26" i="33" s="1"/>
  <c r="K18" i="33"/>
  <c r="K26" i="33" s="1"/>
  <c r="J18" i="33"/>
  <c r="I18" i="33"/>
  <c r="I26" i="33" s="1"/>
  <c r="I28" i="33" s="1"/>
  <c r="AO34" i="33" s="1"/>
  <c r="H18" i="33"/>
  <c r="G18" i="33"/>
  <c r="F18" i="33"/>
  <c r="F26" i="33" s="1"/>
  <c r="F28" i="33" s="1"/>
  <c r="E18" i="33"/>
  <c r="E26" i="33" s="1"/>
  <c r="E28" i="33" s="1"/>
  <c r="AS30" i="33" s="1"/>
  <c r="I30" i="33" l="1"/>
  <c r="AX30" i="33"/>
  <c r="R30" i="33"/>
  <c r="E29" i="33"/>
  <c r="AG30" i="33"/>
  <c r="AO30" i="33"/>
  <c r="G60" i="38"/>
  <c r="H60" i="35"/>
  <c r="Q30" i="33"/>
  <c r="AH30" i="33"/>
  <c r="C9" i="33"/>
  <c r="Y30" i="33"/>
  <c r="AW30" i="33"/>
  <c r="J30" i="33"/>
  <c r="Z30" i="33"/>
  <c r="AP30" i="33"/>
  <c r="E63" i="38"/>
  <c r="E64" i="38" s="1"/>
  <c r="E77" i="38" s="1"/>
  <c r="E80" i="38" s="1"/>
  <c r="E81" i="38" s="1"/>
  <c r="F61" i="38"/>
  <c r="AZ34" i="38"/>
  <c r="AV34" i="38"/>
  <c r="AR34" i="38"/>
  <c r="AN34" i="38"/>
  <c r="AJ34" i="38"/>
  <c r="AF34" i="38"/>
  <c r="BB34" i="38"/>
  <c r="BB60" i="38" s="1"/>
  <c r="AX34" i="38"/>
  <c r="AT34" i="38"/>
  <c r="AP34" i="38"/>
  <c r="AL34" i="38"/>
  <c r="AH34" i="38"/>
  <c r="AD34" i="38"/>
  <c r="Z34" i="38"/>
  <c r="V34" i="38"/>
  <c r="R34" i="38"/>
  <c r="N34" i="38"/>
  <c r="J34" i="38"/>
  <c r="BA34" i="38"/>
  <c r="BA60" i="38" s="1"/>
  <c r="AS34" i="38"/>
  <c r="AK34" i="38"/>
  <c r="AC34" i="38"/>
  <c r="X34" i="38"/>
  <c r="S34" i="38"/>
  <c r="M34" i="38"/>
  <c r="AY34" i="38"/>
  <c r="AQ34" i="38"/>
  <c r="AI34" i="38"/>
  <c r="AB34" i="38"/>
  <c r="W34" i="38"/>
  <c r="Q34" i="38"/>
  <c r="L34" i="38"/>
  <c r="AW34" i="38"/>
  <c r="AO34" i="38"/>
  <c r="AG34" i="38"/>
  <c r="AA34" i="38"/>
  <c r="U34" i="38"/>
  <c r="P34" i="38"/>
  <c r="P60" i="38" s="1"/>
  <c r="K34" i="38"/>
  <c r="AU34" i="38"/>
  <c r="AM34" i="38"/>
  <c r="AE34" i="38"/>
  <c r="Y34" i="38"/>
  <c r="T34" i="38"/>
  <c r="O34" i="38"/>
  <c r="Z60" i="38"/>
  <c r="AZ32" i="38"/>
  <c r="AV32" i="38"/>
  <c r="AR32" i="38"/>
  <c r="AN32" i="38"/>
  <c r="AJ32" i="38"/>
  <c r="AF32" i="38"/>
  <c r="AB32" i="38"/>
  <c r="AB60" i="38" s="1"/>
  <c r="X32" i="38"/>
  <c r="T32" i="38"/>
  <c r="P32" i="38"/>
  <c r="L32" i="38"/>
  <c r="H32" i="38"/>
  <c r="H60" i="38" s="1"/>
  <c r="AY32" i="38"/>
  <c r="AU32" i="38"/>
  <c r="AQ32" i="38"/>
  <c r="AM32" i="38"/>
  <c r="AM60" i="38" s="1"/>
  <c r="AI32" i="38"/>
  <c r="AE32" i="38"/>
  <c r="AA32" i="38"/>
  <c r="W32" i="38"/>
  <c r="W60" i="38" s="1"/>
  <c r="S32" i="38"/>
  <c r="O32" i="38"/>
  <c r="K32" i="38"/>
  <c r="AX32" i="38"/>
  <c r="AX60" i="38" s="1"/>
  <c r="AT32" i="38"/>
  <c r="AP32" i="38"/>
  <c r="AL32" i="38"/>
  <c r="AH32" i="38"/>
  <c r="AD32" i="38"/>
  <c r="Z32" i="38"/>
  <c r="V32" i="38"/>
  <c r="R32" i="38"/>
  <c r="R60" i="38" s="1"/>
  <c r="N32" i="38"/>
  <c r="J32" i="38"/>
  <c r="AW32" i="38"/>
  <c r="AW60" i="38" s="1"/>
  <c r="AS32" i="38"/>
  <c r="AO32" i="38"/>
  <c r="AK32" i="38"/>
  <c r="AG32" i="38"/>
  <c r="AC32" i="38"/>
  <c r="AC60" i="38" s="1"/>
  <c r="Y32" i="38"/>
  <c r="Y60" i="38" s="1"/>
  <c r="U32" i="38"/>
  <c r="Q32" i="38"/>
  <c r="M32" i="38"/>
  <c r="M60" i="38" s="1"/>
  <c r="I32" i="38"/>
  <c r="I60" i="38" s="1"/>
  <c r="BC60" i="38"/>
  <c r="BD60" i="35"/>
  <c r="I60" i="35"/>
  <c r="E63" i="35"/>
  <c r="E64" i="35" s="1"/>
  <c r="E77" i="35" s="1"/>
  <c r="E80" i="35" s="1"/>
  <c r="E81" i="35" s="1"/>
  <c r="F61" i="35"/>
  <c r="BB34" i="35"/>
  <c r="BB60" i="35" s="1"/>
  <c r="AX34" i="35"/>
  <c r="AX60" i="35" s="1"/>
  <c r="AT34" i="35"/>
  <c r="AT60" i="35" s="1"/>
  <c r="AP34" i="35"/>
  <c r="AP60" i="35" s="1"/>
  <c r="AL34" i="35"/>
  <c r="AL60" i="35" s="1"/>
  <c r="AH34" i="35"/>
  <c r="AH60" i="35" s="1"/>
  <c r="AD34" i="35"/>
  <c r="AD60" i="35" s="1"/>
  <c r="Z34" i="35"/>
  <c r="Z60" i="35" s="1"/>
  <c r="V34" i="35"/>
  <c r="V60" i="35" s="1"/>
  <c r="R34" i="35"/>
  <c r="R60" i="35" s="1"/>
  <c r="N34" i="35"/>
  <c r="N60" i="35" s="1"/>
  <c r="J34" i="35"/>
  <c r="J60" i="35" s="1"/>
  <c r="AY34" i="35"/>
  <c r="AY60" i="35" s="1"/>
  <c r="AS34" i="35"/>
  <c r="AS60" i="35" s="1"/>
  <c r="AN34" i="35"/>
  <c r="AN60" i="35" s="1"/>
  <c r="AI34" i="35"/>
  <c r="AI60" i="35" s="1"/>
  <c r="AC34" i="35"/>
  <c r="AC60" i="35" s="1"/>
  <c r="X34" i="35"/>
  <c r="X60" i="35" s="1"/>
  <c r="S34" i="35"/>
  <c r="S60" i="35" s="1"/>
  <c r="M34" i="35"/>
  <c r="M60" i="35" s="1"/>
  <c r="AW34" i="35"/>
  <c r="AW60" i="35" s="1"/>
  <c r="AR34" i="35"/>
  <c r="AR60" i="35" s="1"/>
  <c r="AM34" i="35"/>
  <c r="AM60" i="35" s="1"/>
  <c r="AG34" i="35"/>
  <c r="AG60" i="35" s="1"/>
  <c r="AB34" i="35"/>
  <c r="AB60" i="35" s="1"/>
  <c r="W34" i="35"/>
  <c r="W60" i="35" s="1"/>
  <c r="Q34" i="35"/>
  <c r="Q60" i="35" s="1"/>
  <c r="L34" i="35"/>
  <c r="L60" i="35" s="1"/>
  <c r="AV34" i="35"/>
  <c r="AV60" i="35" s="1"/>
  <c r="AK34" i="35"/>
  <c r="AK60" i="35" s="1"/>
  <c r="AA34" i="35"/>
  <c r="AA60" i="35" s="1"/>
  <c r="P34" i="35"/>
  <c r="P60" i="35" s="1"/>
  <c r="BA34" i="35"/>
  <c r="BA60" i="35" s="1"/>
  <c r="AQ34" i="35"/>
  <c r="AQ60" i="35" s="1"/>
  <c r="AF34" i="35"/>
  <c r="AF60" i="35" s="1"/>
  <c r="U34" i="35"/>
  <c r="U60" i="35" s="1"/>
  <c r="K34" i="35"/>
  <c r="K60" i="35" s="1"/>
  <c r="AO34" i="35"/>
  <c r="AO60" i="35" s="1"/>
  <c r="T34" i="35"/>
  <c r="T60" i="35" s="1"/>
  <c r="AJ34" i="35"/>
  <c r="AJ60" i="35" s="1"/>
  <c r="O34" i="35"/>
  <c r="O60" i="35" s="1"/>
  <c r="AZ34" i="35"/>
  <c r="AZ60" i="35" s="1"/>
  <c r="AE34" i="35"/>
  <c r="AE60" i="35" s="1"/>
  <c r="AU34" i="35"/>
  <c r="AU60" i="35" s="1"/>
  <c r="Y34" i="35"/>
  <c r="Y60" i="35" s="1"/>
  <c r="H26" i="33"/>
  <c r="H28" i="33" s="1"/>
  <c r="H29" i="33" s="1"/>
  <c r="J34" i="33"/>
  <c r="J26" i="33"/>
  <c r="AG34" i="33"/>
  <c r="AJ34" i="33"/>
  <c r="V34" i="33"/>
  <c r="AZ34" i="33"/>
  <c r="L34" i="33"/>
  <c r="U34" i="33"/>
  <c r="AW34" i="33"/>
  <c r="AV31" i="33"/>
  <c r="AR31" i="33"/>
  <c r="AN31" i="33"/>
  <c r="AJ31" i="33"/>
  <c r="AF31" i="33"/>
  <c r="AB31" i="33"/>
  <c r="X31" i="33"/>
  <c r="T31" i="33"/>
  <c r="P31" i="33"/>
  <c r="L31" i="33"/>
  <c r="H31" i="33"/>
  <c r="AY31" i="33"/>
  <c r="AU31" i="33"/>
  <c r="AQ31" i="33"/>
  <c r="AM31" i="33"/>
  <c r="AI31" i="33"/>
  <c r="AE31" i="33"/>
  <c r="AA31" i="33"/>
  <c r="W31" i="33"/>
  <c r="S31" i="33"/>
  <c r="O31" i="33"/>
  <c r="K31" i="33"/>
  <c r="G31" i="33"/>
  <c r="AX31" i="33"/>
  <c r="AP31" i="33"/>
  <c r="AH31" i="33"/>
  <c r="Z31" i="33"/>
  <c r="R31" i="33"/>
  <c r="J31" i="33"/>
  <c r="AL31" i="33"/>
  <c r="V31" i="33"/>
  <c r="AK31" i="33"/>
  <c r="U31" i="33"/>
  <c r="AW31" i="33"/>
  <c r="AO31" i="33"/>
  <c r="AG31" i="33"/>
  <c r="Y31" i="33"/>
  <c r="Q31" i="33"/>
  <c r="I31" i="33"/>
  <c r="AT31" i="33"/>
  <c r="AD31" i="33"/>
  <c r="N31" i="33"/>
  <c r="AS31" i="33"/>
  <c r="AC31" i="33"/>
  <c r="M31" i="33"/>
  <c r="K28" i="33"/>
  <c r="S29" i="33"/>
  <c r="S28" i="33"/>
  <c r="AA28" i="33"/>
  <c r="AI29" i="33"/>
  <c r="AI28" i="33"/>
  <c r="AQ28" i="33"/>
  <c r="J28" i="33"/>
  <c r="Z28" i="33"/>
  <c r="AP28" i="33"/>
  <c r="BC39" i="33"/>
  <c r="AY39" i="33"/>
  <c r="AU39" i="33"/>
  <c r="AQ39" i="33"/>
  <c r="AM39" i="33"/>
  <c r="AI39" i="33"/>
  <c r="AE39" i="33"/>
  <c r="AA39" i="33"/>
  <c r="W39" i="33"/>
  <c r="S39" i="33"/>
  <c r="O39" i="33"/>
  <c r="BB39" i="33"/>
  <c r="AW39" i="33"/>
  <c r="AR39" i="33"/>
  <c r="AL39" i="33"/>
  <c r="AG39" i="33"/>
  <c r="AB39" i="33"/>
  <c r="V39" i="33"/>
  <c r="Q39" i="33"/>
  <c r="BD39" i="33"/>
  <c r="AX39" i="33"/>
  <c r="AS39" i="33"/>
  <c r="AN39" i="33"/>
  <c r="AH39" i="33"/>
  <c r="AC39" i="33"/>
  <c r="X39" i="33"/>
  <c r="R39" i="33"/>
  <c r="AT39" i="33"/>
  <c r="AJ39" i="33"/>
  <c r="Y39" i="33"/>
  <c r="BA39" i="33"/>
  <c r="AP39" i="33"/>
  <c r="AF39" i="33"/>
  <c r="U39" i="33"/>
  <c r="AZ39" i="33"/>
  <c r="AD39" i="33"/>
  <c r="T39" i="33"/>
  <c r="P39" i="33"/>
  <c r="AV39" i="33"/>
  <c r="Z39" i="33"/>
  <c r="AO39" i="33"/>
  <c r="AK39" i="33"/>
  <c r="BA55" i="33"/>
  <c r="BD55" i="33"/>
  <c r="AY55" i="33"/>
  <c r="AU55" i="33"/>
  <c r="AQ55" i="33"/>
  <c r="AM55" i="33"/>
  <c r="AI55" i="33"/>
  <c r="AE55" i="33"/>
  <c r="BB55" i="33"/>
  <c r="AV55" i="33"/>
  <c r="AP55" i="33"/>
  <c r="AK55" i="33"/>
  <c r="AF55" i="33"/>
  <c r="AX55" i="33"/>
  <c r="AR55" i="33"/>
  <c r="AJ55" i="33"/>
  <c r="AZ55" i="33"/>
  <c r="AS55" i="33"/>
  <c r="AL55" i="33"/>
  <c r="BC55" i="33"/>
  <c r="AN55" i="33"/>
  <c r="AW55" i="33"/>
  <c r="AH55" i="33"/>
  <c r="AT55" i="33"/>
  <c r="AO55" i="33"/>
  <c r="AG55" i="33"/>
  <c r="O29" i="33"/>
  <c r="O28" i="33"/>
  <c r="W28" i="33"/>
  <c r="W29" i="33" s="1"/>
  <c r="AE29" i="33"/>
  <c r="AE28" i="33"/>
  <c r="AM28" i="33"/>
  <c r="AM29" i="33" s="1"/>
  <c r="AU29" i="33"/>
  <c r="AU28" i="33"/>
  <c r="R28" i="33"/>
  <c r="R29" i="33" s="1"/>
  <c r="AH29" i="33"/>
  <c r="AH28" i="33"/>
  <c r="G26" i="33"/>
  <c r="F29" i="33"/>
  <c r="N29" i="33"/>
  <c r="AD29" i="33"/>
  <c r="AL29" i="33"/>
  <c r="L28" i="33"/>
  <c r="L29" i="33" s="1"/>
  <c r="P29" i="33"/>
  <c r="P28" i="33"/>
  <c r="T28" i="33"/>
  <c r="X29" i="33"/>
  <c r="X28" i="33"/>
  <c r="AB28" i="33"/>
  <c r="AB29" i="33" s="1"/>
  <c r="AF29" i="33"/>
  <c r="AF28" i="33"/>
  <c r="AJ28" i="33"/>
  <c r="AJ29" i="33" s="1"/>
  <c r="AN29" i="33"/>
  <c r="AN28" i="33"/>
  <c r="AR28" i="33"/>
  <c r="AV29" i="33"/>
  <c r="AV28" i="33"/>
  <c r="V28" i="33"/>
  <c r="AT28" i="33"/>
  <c r="AT29" i="33" s="1"/>
  <c r="I29" i="33"/>
  <c r="Q29" i="33"/>
  <c r="Y29" i="33"/>
  <c r="AG29" i="33"/>
  <c r="AO29" i="33"/>
  <c r="AW29" i="33"/>
  <c r="M30" i="33"/>
  <c r="U30" i="33"/>
  <c r="AC30" i="33"/>
  <c r="AK30" i="33"/>
  <c r="P34" i="33"/>
  <c r="Z34" i="33"/>
  <c r="Z38" i="33"/>
  <c r="AH42" i="33"/>
  <c r="E62" i="33"/>
  <c r="AV30" i="33"/>
  <c r="AR30" i="33"/>
  <c r="AN30" i="33"/>
  <c r="AJ30" i="33"/>
  <c r="AF30" i="33"/>
  <c r="AB30" i="33"/>
  <c r="X30" i="33"/>
  <c r="T30" i="33"/>
  <c r="P30" i="33"/>
  <c r="L30" i="33"/>
  <c r="H30" i="33"/>
  <c r="AU30" i="33"/>
  <c r="AQ30" i="33"/>
  <c r="AM30" i="33"/>
  <c r="AI30" i="33"/>
  <c r="AE30" i="33"/>
  <c r="AA30" i="33"/>
  <c r="W30" i="33"/>
  <c r="S30" i="33"/>
  <c r="O30" i="33"/>
  <c r="K30" i="33"/>
  <c r="G30" i="33"/>
  <c r="BB34" i="33"/>
  <c r="AX34" i="33"/>
  <c r="AT34" i="33"/>
  <c r="AP34" i="33"/>
  <c r="AL34" i="33"/>
  <c r="AH34" i="33"/>
  <c r="AD34" i="33"/>
  <c r="AY34" i="33"/>
  <c r="AU34" i="33"/>
  <c r="AQ34" i="33"/>
  <c r="AM34" i="33"/>
  <c r="AI34" i="33"/>
  <c r="AE34" i="33"/>
  <c r="AA34" i="33"/>
  <c r="W34" i="33"/>
  <c r="S34" i="33"/>
  <c r="O34" i="33"/>
  <c r="K34" i="33"/>
  <c r="AV34" i="33"/>
  <c r="AN34" i="33"/>
  <c r="AF34" i="33"/>
  <c r="Y34" i="33"/>
  <c r="T34" i="33"/>
  <c r="N34" i="33"/>
  <c r="BA34" i="33"/>
  <c r="AS34" i="33"/>
  <c r="AK34" i="33"/>
  <c r="AC34" i="33"/>
  <c r="X34" i="33"/>
  <c r="R34" i="33"/>
  <c r="M34" i="33"/>
  <c r="BA38" i="33"/>
  <c r="AW38" i="33"/>
  <c r="AS38" i="33"/>
  <c r="AO38" i="33"/>
  <c r="AK38" i="33"/>
  <c r="AG38" i="33"/>
  <c r="AC38" i="33"/>
  <c r="BB38" i="33"/>
  <c r="AV38" i="33"/>
  <c r="AQ38" i="33"/>
  <c r="AL38" i="33"/>
  <c r="AF38" i="33"/>
  <c r="AA38" i="33"/>
  <c r="W38" i="33"/>
  <c r="S38" i="33"/>
  <c r="O38" i="33"/>
  <c r="BC38" i="33"/>
  <c r="AX38" i="33"/>
  <c r="AR38" i="33"/>
  <c r="AM38" i="33"/>
  <c r="AH38" i="33"/>
  <c r="AB38" i="33"/>
  <c r="X38" i="33"/>
  <c r="T38" i="33"/>
  <c r="P38" i="33"/>
  <c r="BD38" i="33"/>
  <c r="AT38" i="33"/>
  <c r="AI38" i="33"/>
  <c r="Y38" i="33"/>
  <c r="Q38" i="33"/>
  <c r="AZ38" i="33"/>
  <c r="AP38" i="33"/>
  <c r="AE38" i="33"/>
  <c r="V38" i="33"/>
  <c r="N38" i="33"/>
  <c r="BC42" i="33"/>
  <c r="AY42" i="33"/>
  <c r="AU42" i="33"/>
  <c r="AQ42" i="33"/>
  <c r="AM42" i="33"/>
  <c r="AI42" i="33"/>
  <c r="AE42" i="33"/>
  <c r="AA42" i="33"/>
  <c r="W42" i="33"/>
  <c r="S42" i="33"/>
  <c r="AZ42" i="33"/>
  <c r="AT42" i="33"/>
  <c r="AO42" i="33"/>
  <c r="AJ42" i="33"/>
  <c r="AD42" i="33"/>
  <c r="Y42" i="33"/>
  <c r="T42" i="33"/>
  <c r="BA42" i="33"/>
  <c r="AV42" i="33"/>
  <c r="AP42" i="33"/>
  <c r="AK42" i="33"/>
  <c r="AF42" i="33"/>
  <c r="Z42" i="33"/>
  <c r="U42" i="33"/>
  <c r="BB42" i="33"/>
  <c r="AR42" i="33"/>
  <c r="AG42" i="33"/>
  <c r="V42" i="33"/>
  <c r="AX42" i="33"/>
  <c r="AN42" i="33"/>
  <c r="AC42" i="33"/>
  <c r="R42" i="33"/>
  <c r="BA46" i="33"/>
  <c r="AW46" i="33"/>
  <c r="AS46" i="33"/>
  <c r="AO46" i="33"/>
  <c r="AK46" i="33"/>
  <c r="AG46" i="33"/>
  <c r="AC46" i="33"/>
  <c r="Y46" i="33"/>
  <c r="BC46" i="33"/>
  <c r="AX46" i="33"/>
  <c r="AR46" i="33"/>
  <c r="AM46" i="33"/>
  <c r="AH46" i="33"/>
  <c r="AB46" i="33"/>
  <c r="W46" i="33"/>
  <c r="BD46" i="33"/>
  <c r="AY46" i="33"/>
  <c r="AT46" i="33"/>
  <c r="AN46" i="33"/>
  <c r="AI46" i="33"/>
  <c r="AD46" i="33"/>
  <c r="X46" i="33"/>
  <c r="AU46" i="33"/>
  <c r="AJ46" i="33"/>
  <c r="Z46" i="33"/>
  <c r="BB46" i="33"/>
  <c r="AQ46" i="33"/>
  <c r="AF46" i="33"/>
  <c r="V46" i="33"/>
  <c r="BC50" i="33"/>
  <c r="AY50" i="33"/>
  <c r="AU50" i="33"/>
  <c r="AQ50" i="33"/>
  <c r="AM50" i="33"/>
  <c r="AI50" i="33"/>
  <c r="AE50" i="33"/>
  <c r="AA50" i="33"/>
  <c r="BB50" i="33"/>
  <c r="AW50" i="33"/>
  <c r="AR50" i="33"/>
  <c r="AL50" i="33"/>
  <c r="AG50" i="33"/>
  <c r="AB50" i="33"/>
  <c r="BD50" i="33"/>
  <c r="AV50" i="33"/>
  <c r="AO50" i="33"/>
  <c r="AH50" i="33"/>
  <c r="Z50" i="33"/>
  <c r="AX50" i="33"/>
  <c r="AP50" i="33"/>
  <c r="AJ50" i="33"/>
  <c r="AC50" i="33"/>
  <c r="AZ50" i="33"/>
  <c r="AK50" i="33"/>
  <c r="AT50" i="33"/>
  <c r="AF50" i="33"/>
  <c r="BA54" i="33"/>
  <c r="AW54" i="33"/>
  <c r="AS54" i="33"/>
  <c r="AO54" i="33"/>
  <c r="AK54" i="33"/>
  <c r="AG54" i="33"/>
  <c r="AZ54" i="33"/>
  <c r="AU54" i="33"/>
  <c r="AP54" i="33"/>
  <c r="AJ54" i="33"/>
  <c r="AE54" i="33"/>
  <c r="BC54" i="33"/>
  <c r="AV54" i="33"/>
  <c r="AN54" i="33"/>
  <c r="AH54" i="33"/>
  <c r="BD54" i="33"/>
  <c r="AX54" i="33"/>
  <c r="AQ54" i="33"/>
  <c r="AI54" i="33"/>
  <c r="AY54" i="33"/>
  <c r="AL54" i="33"/>
  <c r="AT54" i="33"/>
  <c r="AF54" i="33"/>
  <c r="BA58" i="33"/>
  <c r="AW58" i="33"/>
  <c r="AS58" i="33"/>
  <c r="AO58" i="33"/>
  <c r="AK58" i="33"/>
  <c r="BB58" i="33"/>
  <c r="AX58" i="33"/>
  <c r="AT58" i="33"/>
  <c r="AP58" i="33"/>
  <c r="AL58" i="33"/>
  <c r="AH58" i="33"/>
  <c r="BD58" i="33"/>
  <c r="AV58" i="33"/>
  <c r="AN58" i="33"/>
  <c r="BC58" i="33"/>
  <c r="AR58" i="33"/>
  <c r="AI58" i="33"/>
  <c r="AU58" i="33"/>
  <c r="AY58" i="33"/>
  <c r="AJ58" i="33"/>
  <c r="AM58" i="33"/>
  <c r="F30" i="33"/>
  <c r="F60" i="33" s="1"/>
  <c r="N30" i="33"/>
  <c r="V30" i="33"/>
  <c r="AD30" i="33"/>
  <c r="AL30" i="33"/>
  <c r="AT30" i="33"/>
  <c r="Q34" i="33"/>
  <c r="AB34" i="33"/>
  <c r="AR34" i="33"/>
  <c r="AD38" i="33"/>
  <c r="AY38" i="33"/>
  <c r="AL42" i="33"/>
  <c r="AP46" i="33"/>
  <c r="AS50" i="33"/>
  <c r="AR54"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T26" i="31" s="1"/>
  <c r="AS18" i="31"/>
  <c r="AR18" i="31"/>
  <c r="AR26" i="31" s="1"/>
  <c r="AQ18" i="31"/>
  <c r="AP18" i="31"/>
  <c r="AP26" i="31" s="1"/>
  <c r="AO18" i="31"/>
  <c r="AN18" i="31"/>
  <c r="AN26" i="31" s="1"/>
  <c r="AM18" i="31"/>
  <c r="AL18" i="31"/>
  <c r="AL26" i="31" s="1"/>
  <c r="AK18" i="31"/>
  <c r="AJ18" i="31"/>
  <c r="AJ26" i="31" s="1"/>
  <c r="AI18" i="31"/>
  <c r="AH18" i="31"/>
  <c r="AH26" i="31" s="1"/>
  <c r="AG18" i="31"/>
  <c r="AF18" i="31"/>
  <c r="AF26" i="31" s="1"/>
  <c r="AE18" i="31"/>
  <c r="AD18" i="31"/>
  <c r="AD26" i="31" s="1"/>
  <c r="AC18" i="31"/>
  <c r="AB18" i="31"/>
  <c r="AB26" i="31" s="1"/>
  <c r="AA18" i="31"/>
  <c r="Z18" i="31"/>
  <c r="Z26" i="31" s="1"/>
  <c r="Y18" i="31"/>
  <c r="X18" i="31"/>
  <c r="X26" i="31" s="1"/>
  <c r="W18" i="31"/>
  <c r="V18" i="31"/>
  <c r="V26" i="31" s="1"/>
  <c r="U18" i="31"/>
  <c r="T18" i="31"/>
  <c r="T26" i="31" s="1"/>
  <c r="S18" i="31"/>
  <c r="R18" i="31"/>
  <c r="R26" i="31" s="1"/>
  <c r="Q18" i="31"/>
  <c r="P18" i="31"/>
  <c r="P26" i="31" s="1"/>
  <c r="O18" i="31"/>
  <c r="N18" i="31"/>
  <c r="N26" i="31" s="1"/>
  <c r="M18" i="31"/>
  <c r="L18" i="31"/>
  <c r="L26" i="31" s="1"/>
  <c r="K18" i="31"/>
  <c r="J18" i="31"/>
  <c r="J26" i="31" s="1"/>
  <c r="I18" i="31"/>
  <c r="H18" i="31"/>
  <c r="G18" i="31"/>
  <c r="F18" i="31"/>
  <c r="F26" i="31" s="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G60" i="33" l="1"/>
  <c r="U60" i="38"/>
  <c r="AK60" i="38"/>
  <c r="O60" i="38"/>
  <c r="N60" i="38"/>
  <c r="AD60" i="38"/>
  <c r="AT60" i="38"/>
  <c r="AJ60" i="38"/>
  <c r="AZ60" i="38"/>
  <c r="AP60" i="38"/>
  <c r="Q60" i="38"/>
  <c r="AG60" i="38"/>
  <c r="V60" i="38"/>
  <c r="AL60" i="38"/>
  <c r="AR60" i="38"/>
  <c r="X60" i="38"/>
  <c r="J60" i="38"/>
  <c r="AE60" i="38"/>
  <c r="AF60" i="38"/>
  <c r="AV60" i="38"/>
  <c r="AU60" i="38"/>
  <c r="AS60" i="38"/>
  <c r="AH60" i="38"/>
  <c r="AN60" i="38"/>
  <c r="AO60" i="38"/>
  <c r="S60" i="38"/>
  <c r="AI60" i="38"/>
  <c r="AY60" i="38"/>
  <c r="T60" i="38"/>
  <c r="K60" i="38"/>
  <c r="AA60" i="38"/>
  <c r="AQ60" i="38"/>
  <c r="L60" i="38"/>
  <c r="F62" i="38"/>
  <c r="G61" i="38" s="1"/>
  <c r="F62" i="35"/>
  <c r="G61" i="35" s="1"/>
  <c r="BA51" i="33"/>
  <c r="AW51" i="33"/>
  <c r="AS51" i="33"/>
  <c r="AO51" i="33"/>
  <c r="AK51" i="33"/>
  <c r="AG51" i="33"/>
  <c r="AC51" i="33"/>
  <c r="BD51" i="33"/>
  <c r="AY51" i="33"/>
  <c r="AT51" i="33"/>
  <c r="AN51" i="33"/>
  <c r="AI51" i="33"/>
  <c r="AD51" i="33"/>
  <c r="BB51" i="33"/>
  <c r="AU51" i="33"/>
  <c r="AM51" i="33"/>
  <c r="AF51" i="33"/>
  <c r="BC51" i="33"/>
  <c r="AV51" i="33"/>
  <c r="AP51" i="33"/>
  <c r="AH51" i="33"/>
  <c r="AA51" i="33"/>
  <c r="AX51" i="33"/>
  <c r="AJ51" i="33"/>
  <c r="AR51" i="33"/>
  <c r="AE51" i="33"/>
  <c r="AQ51" i="33"/>
  <c r="AB51" i="33"/>
  <c r="AZ51" i="33"/>
  <c r="AL51" i="33"/>
  <c r="BD52" i="33"/>
  <c r="AZ52" i="33"/>
  <c r="AV52" i="33"/>
  <c r="AR52" i="33"/>
  <c r="AN52" i="33"/>
  <c r="AJ52" i="33"/>
  <c r="AF52" i="33"/>
  <c r="AB52" i="33"/>
  <c r="BB52" i="33"/>
  <c r="AW52" i="33"/>
  <c r="AQ52" i="33"/>
  <c r="AL52" i="33"/>
  <c r="AG52" i="33"/>
  <c r="BA52" i="33"/>
  <c r="AT52" i="33"/>
  <c r="AM52" i="33"/>
  <c r="AE52" i="33"/>
  <c r="BC52" i="33"/>
  <c r="AU52" i="33"/>
  <c r="AO52" i="33"/>
  <c r="AH52" i="33"/>
  <c r="AX52" i="33"/>
  <c r="AI52" i="33"/>
  <c r="AS52" i="33"/>
  <c r="AD52" i="33"/>
  <c r="AP52" i="33"/>
  <c r="AK52" i="33"/>
  <c r="AC52" i="33"/>
  <c r="AY52" i="33"/>
  <c r="BD45" i="33"/>
  <c r="AZ45" i="33"/>
  <c r="AV45" i="33"/>
  <c r="AR45" i="33"/>
  <c r="AN45" i="33"/>
  <c r="AJ45" i="33"/>
  <c r="AF45" i="33"/>
  <c r="AB45" i="33"/>
  <c r="X45" i="33"/>
  <c r="BA45" i="33"/>
  <c r="AU45" i="33"/>
  <c r="AP45" i="33"/>
  <c r="AK45" i="33"/>
  <c r="AE45" i="33"/>
  <c r="Z45" i="33"/>
  <c r="U45" i="33"/>
  <c r="BB45" i="33"/>
  <c r="AW45" i="33"/>
  <c r="AQ45" i="33"/>
  <c r="AL45" i="33"/>
  <c r="AG45" i="33"/>
  <c r="AA45" i="33"/>
  <c r="V45" i="33"/>
  <c r="AX45" i="33"/>
  <c r="AM45" i="33"/>
  <c r="AC45" i="33"/>
  <c r="AT45" i="33"/>
  <c r="AI45" i="33"/>
  <c r="Y45" i="33"/>
  <c r="BC45" i="33"/>
  <c r="AH45" i="33"/>
  <c r="AS45" i="33"/>
  <c r="AO45" i="33"/>
  <c r="AY45" i="33"/>
  <c r="AD45" i="33"/>
  <c r="W45" i="33"/>
  <c r="AA29" i="33"/>
  <c r="E63" i="33"/>
  <c r="E64" i="33" s="1"/>
  <c r="E77" i="33" s="1"/>
  <c r="E80" i="33" s="1"/>
  <c r="E81" i="33" s="1"/>
  <c r="F61" i="33"/>
  <c r="BC47" i="33"/>
  <c r="AY47" i="33"/>
  <c r="AU47" i="33"/>
  <c r="AQ47" i="33"/>
  <c r="AM47" i="33"/>
  <c r="AI47" i="33"/>
  <c r="AE47" i="33"/>
  <c r="AA47" i="33"/>
  <c r="W47" i="33"/>
  <c r="BA47" i="33"/>
  <c r="AV47" i="33"/>
  <c r="AP47" i="33"/>
  <c r="AK47" i="33"/>
  <c r="AF47" i="33"/>
  <c r="Z47" i="33"/>
  <c r="BB47" i="33"/>
  <c r="AW47" i="33"/>
  <c r="AR47" i="33"/>
  <c r="AL47" i="33"/>
  <c r="AG47" i="33"/>
  <c r="AB47" i="33"/>
  <c r="BD47" i="33"/>
  <c r="AS47" i="33"/>
  <c r="AH47" i="33"/>
  <c r="X47" i="33"/>
  <c r="AZ47" i="33"/>
  <c r="AO47" i="33"/>
  <c r="AD47" i="33"/>
  <c r="AX47" i="33"/>
  <c r="AC47" i="33"/>
  <c r="AN47" i="33"/>
  <c r="AT47" i="33"/>
  <c r="Y47" i="33"/>
  <c r="AJ47" i="33"/>
  <c r="AR29" i="33"/>
  <c r="T29" i="33"/>
  <c r="V29" i="33"/>
  <c r="BB35" i="33"/>
  <c r="AX35" i="33"/>
  <c r="AT35" i="33"/>
  <c r="AP35" i="33"/>
  <c r="AL35" i="33"/>
  <c r="AH35" i="33"/>
  <c r="AD35" i="33"/>
  <c r="Z35" i="33"/>
  <c r="V35" i="33"/>
  <c r="R35" i="33"/>
  <c r="N35" i="33"/>
  <c r="BC35" i="33"/>
  <c r="AY35" i="33"/>
  <c r="AU35" i="33"/>
  <c r="AQ35" i="33"/>
  <c r="AM35" i="33"/>
  <c r="AI35" i="33"/>
  <c r="AE35" i="33"/>
  <c r="AA35" i="33"/>
  <c r="W35" i="33"/>
  <c r="S35" i="33"/>
  <c r="O35" i="33"/>
  <c r="K35" i="33"/>
  <c r="AZ35" i="33"/>
  <c r="AR35" i="33"/>
  <c r="AJ35" i="33"/>
  <c r="AB35" i="33"/>
  <c r="T35" i="33"/>
  <c r="L35" i="33"/>
  <c r="AW35" i="33"/>
  <c r="AO35" i="33"/>
  <c r="AG35" i="33"/>
  <c r="Y35" i="33"/>
  <c r="Q35" i="33"/>
  <c r="AV35" i="33"/>
  <c r="AF35" i="33"/>
  <c r="P35" i="33"/>
  <c r="X35" i="33"/>
  <c r="AK35" i="33"/>
  <c r="AS35" i="33"/>
  <c r="AC35" i="33"/>
  <c r="M35" i="33"/>
  <c r="AN35" i="33"/>
  <c r="BA35" i="33"/>
  <c r="U35" i="33"/>
  <c r="BD44" i="33"/>
  <c r="AZ44" i="33"/>
  <c r="AV44" i="33"/>
  <c r="AR44" i="33"/>
  <c r="AN44" i="33"/>
  <c r="AJ44" i="33"/>
  <c r="AF44" i="33"/>
  <c r="AB44" i="33"/>
  <c r="X44" i="33"/>
  <c r="T44" i="33"/>
  <c r="AY44" i="33"/>
  <c r="AT44" i="33"/>
  <c r="AO44" i="33"/>
  <c r="AI44" i="33"/>
  <c r="AD44" i="33"/>
  <c r="Y44" i="33"/>
  <c r="BA44" i="33"/>
  <c r="AU44" i="33"/>
  <c r="AP44" i="33"/>
  <c r="AK44" i="33"/>
  <c r="AE44" i="33"/>
  <c r="Z44" i="33"/>
  <c r="U44" i="33"/>
  <c r="BB44" i="33"/>
  <c r="AQ44" i="33"/>
  <c r="AG44" i="33"/>
  <c r="V44" i="33"/>
  <c r="AX44" i="33"/>
  <c r="AM44" i="33"/>
  <c r="AC44" i="33"/>
  <c r="AW44" i="33"/>
  <c r="AA44" i="33"/>
  <c r="AL44" i="33"/>
  <c r="AH44" i="33"/>
  <c r="AS44" i="33"/>
  <c r="W44" i="33"/>
  <c r="BC44" i="33"/>
  <c r="BB36" i="33"/>
  <c r="AX36" i="33"/>
  <c r="AT36" i="33"/>
  <c r="AP36" i="33"/>
  <c r="AL36" i="33"/>
  <c r="AH36" i="33"/>
  <c r="AD36" i="33"/>
  <c r="Z36" i="33"/>
  <c r="V36" i="33"/>
  <c r="R36" i="33"/>
  <c r="N36" i="33"/>
  <c r="BC36" i="33"/>
  <c r="AY36" i="33"/>
  <c r="AU36" i="33"/>
  <c r="AQ36" i="33"/>
  <c r="AM36" i="33"/>
  <c r="AI36" i="33"/>
  <c r="AE36" i="33"/>
  <c r="AA36" i="33"/>
  <c r="W36" i="33"/>
  <c r="S36" i="33"/>
  <c r="O36" i="33"/>
  <c r="BD36" i="33"/>
  <c r="AV36" i="33"/>
  <c r="AN36" i="33"/>
  <c r="AF36" i="33"/>
  <c r="X36" i="33"/>
  <c r="P36" i="33"/>
  <c r="BA36" i="33"/>
  <c r="AS36" i="33"/>
  <c r="AK36" i="33"/>
  <c r="AC36" i="33"/>
  <c r="U36" i="33"/>
  <c r="M36" i="33"/>
  <c r="AZ36" i="33"/>
  <c r="AJ36" i="33"/>
  <c r="T36" i="33"/>
  <c r="AR36" i="33"/>
  <c r="L36" i="33"/>
  <c r="AO36" i="33"/>
  <c r="AW36" i="33"/>
  <c r="AG36" i="33"/>
  <c r="Q36" i="33"/>
  <c r="AB36" i="33"/>
  <c r="Y36" i="33"/>
  <c r="BD53" i="33"/>
  <c r="AZ53" i="33"/>
  <c r="AV53" i="33"/>
  <c r="AR53" i="33"/>
  <c r="AN53" i="33"/>
  <c r="AJ53" i="33"/>
  <c r="AF53" i="33"/>
  <c r="BA53" i="33"/>
  <c r="AU53" i="33"/>
  <c r="AP53" i="33"/>
  <c r="AK53" i="33"/>
  <c r="AE53" i="33"/>
  <c r="BB53" i="33"/>
  <c r="AT53" i="33"/>
  <c r="AM53" i="33"/>
  <c r="AG53" i="33"/>
  <c r="BC53" i="33"/>
  <c r="AW53" i="33"/>
  <c r="AO53" i="33"/>
  <c r="AH53" i="33"/>
  <c r="AX53" i="33"/>
  <c r="AI53" i="33"/>
  <c r="AS53" i="33"/>
  <c r="AD53" i="33"/>
  <c r="AQ53" i="33"/>
  <c r="AC53" i="33"/>
  <c r="AL53" i="33"/>
  <c r="AY53" i="33"/>
  <c r="BB37" i="33"/>
  <c r="AX37" i="33"/>
  <c r="AT37" i="33"/>
  <c r="AP37" i="33"/>
  <c r="AL37" i="33"/>
  <c r="AH37" i="33"/>
  <c r="AD37" i="33"/>
  <c r="Z37" i="33"/>
  <c r="V37" i="33"/>
  <c r="R37" i="33"/>
  <c r="N37" i="33"/>
  <c r="BC37" i="33"/>
  <c r="AY37" i="33"/>
  <c r="AU37" i="33"/>
  <c r="AQ37" i="33"/>
  <c r="AM37" i="33"/>
  <c r="AI37" i="33"/>
  <c r="AE37" i="33"/>
  <c r="AA37" i="33"/>
  <c r="W37" i="33"/>
  <c r="S37" i="33"/>
  <c r="O37" i="33"/>
  <c r="AZ37" i="33"/>
  <c r="AR37" i="33"/>
  <c r="AJ37" i="33"/>
  <c r="AB37" i="33"/>
  <c r="T37" i="33"/>
  <c r="AW37" i="33"/>
  <c r="AO37" i="33"/>
  <c r="AG37" i="33"/>
  <c r="Y37" i="33"/>
  <c r="Q37" i="33"/>
  <c r="BD37" i="33"/>
  <c r="AN37" i="33"/>
  <c r="X37" i="33"/>
  <c r="AF37" i="33"/>
  <c r="AC37" i="33"/>
  <c r="BA37" i="33"/>
  <c r="AK37" i="33"/>
  <c r="U37" i="33"/>
  <c r="AV37" i="33"/>
  <c r="P37" i="33"/>
  <c r="AS37" i="33"/>
  <c r="M37" i="33"/>
  <c r="BA43" i="33"/>
  <c r="AW43" i="33"/>
  <c r="AS43" i="33"/>
  <c r="AO43" i="33"/>
  <c r="AK43" i="33"/>
  <c r="AG43" i="33"/>
  <c r="AC43" i="33"/>
  <c r="Y43" i="33"/>
  <c r="U43" i="33"/>
  <c r="BD43" i="33"/>
  <c r="AY43" i="33"/>
  <c r="AT43" i="33"/>
  <c r="AN43" i="33"/>
  <c r="AI43" i="33"/>
  <c r="AD43" i="33"/>
  <c r="X43" i="33"/>
  <c r="S43" i="33"/>
  <c r="AZ43" i="33"/>
  <c r="AU43" i="33"/>
  <c r="AP43" i="33"/>
  <c r="AJ43" i="33"/>
  <c r="AE43" i="33"/>
  <c r="Z43" i="33"/>
  <c r="T43" i="33"/>
  <c r="AV43" i="33"/>
  <c r="AL43" i="33"/>
  <c r="AA43" i="33"/>
  <c r="BC43" i="33"/>
  <c r="AR43" i="33"/>
  <c r="AH43" i="33"/>
  <c r="W43" i="33"/>
  <c r="AQ43" i="33"/>
  <c r="V43" i="33"/>
  <c r="AF43" i="33"/>
  <c r="AB43" i="33"/>
  <c r="AM43" i="33"/>
  <c r="BB43" i="33"/>
  <c r="AX43" i="33"/>
  <c r="BB48" i="33"/>
  <c r="AX48" i="33"/>
  <c r="AT48" i="33"/>
  <c r="AP48" i="33"/>
  <c r="AL48" i="33"/>
  <c r="AH48" i="33"/>
  <c r="AD48" i="33"/>
  <c r="Z48" i="33"/>
  <c r="AZ48" i="33"/>
  <c r="AU48" i="33"/>
  <c r="AO48" i="33"/>
  <c r="AJ48" i="33"/>
  <c r="AE48" i="33"/>
  <c r="Y48" i="33"/>
  <c r="BA48" i="33"/>
  <c r="AV48" i="33"/>
  <c r="AQ48" i="33"/>
  <c r="AK48" i="33"/>
  <c r="AF48" i="33"/>
  <c r="AA48" i="33"/>
  <c r="BC48" i="33"/>
  <c r="AR48" i="33"/>
  <c r="AG48" i="33"/>
  <c r="AY48" i="33"/>
  <c r="AN48" i="33"/>
  <c r="AC48" i="33"/>
  <c r="AM48" i="33"/>
  <c r="AW48" i="33"/>
  <c r="X48" i="33"/>
  <c r="BD48" i="33"/>
  <c r="AI48" i="33"/>
  <c r="AB48" i="33"/>
  <c r="AS48" i="33"/>
  <c r="Z29" i="33"/>
  <c r="AQ29" i="33"/>
  <c r="K29" i="33"/>
  <c r="BD57" i="33"/>
  <c r="AZ57" i="33"/>
  <c r="AV57" i="33"/>
  <c r="AR57" i="33"/>
  <c r="AN57" i="33"/>
  <c r="AJ57" i="33"/>
  <c r="BA57" i="33"/>
  <c r="AW57" i="33"/>
  <c r="AS57" i="33"/>
  <c r="AO57" i="33"/>
  <c r="AK57" i="33"/>
  <c r="AG57" i="33"/>
  <c r="BC57" i="33"/>
  <c r="AU57" i="33"/>
  <c r="AM57" i="33"/>
  <c r="AT57" i="33"/>
  <c r="AI57" i="33"/>
  <c r="BB57" i="33"/>
  <c r="AP57" i="33"/>
  <c r="AQ57" i="33"/>
  <c r="AH57" i="33"/>
  <c r="AY57" i="33"/>
  <c r="AX57" i="33"/>
  <c r="AL57" i="33"/>
  <c r="BB49" i="33"/>
  <c r="AX49" i="33"/>
  <c r="AT49" i="33"/>
  <c r="AP49" i="33"/>
  <c r="AL49" i="33"/>
  <c r="AH49" i="33"/>
  <c r="AD49" i="33"/>
  <c r="Z49" i="33"/>
  <c r="AZ49" i="33"/>
  <c r="AU49" i="33"/>
  <c r="AO49" i="33"/>
  <c r="AJ49" i="33"/>
  <c r="AE49" i="33"/>
  <c r="Y49" i="33"/>
  <c r="BA49" i="33"/>
  <c r="AV49" i="33"/>
  <c r="AQ49" i="33"/>
  <c r="AK49" i="33"/>
  <c r="AF49" i="33"/>
  <c r="AA49" i="33"/>
  <c r="BC49" i="33"/>
  <c r="AR49" i="33"/>
  <c r="AG49" i="33"/>
  <c r="AY49" i="33"/>
  <c r="AN49" i="33"/>
  <c r="AC49" i="33"/>
  <c r="AW49" i="33"/>
  <c r="AB49" i="33"/>
  <c r="AM49" i="33"/>
  <c r="BD49" i="33"/>
  <c r="AI49" i="33"/>
  <c r="AS49" i="33"/>
  <c r="BB41" i="33"/>
  <c r="AX41" i="33"/>
  <c r="AT41" i="33"/>
  <c r="AP41" i="33"/>
  <c r="AL41" i="33"/>
  <c r="AH41" i="33"/>
  <c r="AD41" i="33"/>
  <c r="Z41" i="33"/>
  <c r="V41" i="33"/>
  <c r="R41" i="33"/>
  <c r="BA41" i="33"/>
  <c r="AV41" i="33"/>
  <c r="AQ41" i="33"/>
  <c r="AK41" i="33"/>
  <c r="AF41" i="33"/>
  <c r="AA41" i="33"/>
  <c r="U41" i="33"/>
  <c r="BC41" i="33"/>
  <c r="AW41" i="33"/>
  <c r="AR41" i="33"/>
  <c r="AM41" i="33"/>
  <c r="AG41" i="33"/>
  <c r="AB41" i="33"/>
  <c r="W41" i="33"/>
  <c r="Q41" i="33"/>
  <c r="AY41" i="33"/>
  <c r="AN41" i="33"/>
  <c r="AC41" i="33"/>
  <c r="S41" i="33"/>
  <c r="AU41" i="33"/>
  <c r="AJ41" i="33"/>
  <c r="Y41" i="33"/>
  <c r="BD41" i="33"/>
  <c r="AI41" i="33"/>
  <c r="X41" i="33"/>
  <c r="T41" i="33"/>
  <c r="AZ41" i="33"/>
  <c r="AE41" i="33"/>
  <c r="AS41" i="33"/>
  <c r="AO41" i="33"/>
  <c r="AY33" i="33"/>
  <c r="BA33" i="33"/>
  <c r="AV33" i="33"/>
  <c r="AR33" i="33"/>
  <c r="AN33" i="33"/>
  <c r="AJ33" i="33"/>
  <c r="AF33" i="33"/>
  <c r="AB33" i="33"/>
  <c r="X33" i="33"/>
  <c r="T33" i="33"/>
  <c r="P33" i="33"/>
  <c r="L33" i="33"/>
  <c r="AZ33" i="33"/>
  <c r="AU33" i="33"/>
  <c r="AQ33" i="33"/>
  <c r="AM33" i="33"/>
  <c r="AI33" i="33"/>
  <c r="AE33" i="33"/>
  <c r="AA33" i="33"/>
  <c r="W33" i="33"/>
  <c r="S33" i="33"/>
  <c r="O33" i="33"/>
  <c r="K33" i="33"/>
  <c r="AX33" i="33"/>
  <c r="AP33" i="33"/>
  <c r="AH33" i="33"/>
  <c r="Z33" i="33"/>
  <c r="R33" i="33"/>
  <c r="J33" i="33"/>
  <c r="AL33" i="33"/>
  <c r="N33" i="33"/>
  <c r="AS33" i="33"/>
  <c r="AC33" i="33"/>
  <c r="M33" i="33"/>
  <c r="AW33" i="33"/>
  <c r="AO33" i="33"/>
  <c r="AG33" i="33"/>
  <c r="Y33" i="33"/>
  <c r="Q33" i="33"/>
  <c r="I33" i="33"/>
  <c r="AT33" i="33"/>
  <c r="AD33" i="33"/>
  <c r="V33" i="33"/>
  <c r="AK33" i="33"/>
  <c r="U33" i="33"/>
  <c r="G28" i="33"/>
  <c r="BC59" i="33"/>
  <c r="AY59" i="33"/>
  <c r="AU59" i="33"/>
  <c r="AQ59" i="33"/>
  <c r="AM59" i="33"/>
  <c r="AI59" i="33"/>
  <c r="BD59" i="33"/>
  <c r="AZ59" i="33"/>
  <c r="AV59" i="33"/>
  <c r="AR59" i="33"/>
  <c r="AN59" i="33"/>
  <c r="AJ59" i="33"/>
  <c r="AX59" i="33"/>
  <c r="AP59" i="33"/>
  <c r="BB59" i="33"/>
  <c r="AS59" i="33"/>
  <c r="BA59" i="33"/>
  <c r="AL59" i="33"/>
  <c r="AO59" i="33"/>
  <c r="AT59" i="33"/>
  <c r="AK59" i="33"/>
  <c r="AW59" i="33"/>
  <c r="BD56" i="33"/>
  <c r="AZ56" i="33"/>
  <c r="AV56" i="33"/>
  <c r="AR56" i="33"/>
  <c r="AN56" i="33"/>
  <c r="AJ56" i="33"/>
  <c r="AF56" i="33"/>
  <c r="BA56" i="33"/>
  <c r="AW56" i="33"/>
  <c r="AS56" i="33"/>
  <c r="AO56" i="33"/>
  <c r="AK56" i="33"/>
  <c r="AG56" i="33"/>
  <c r="BC56" i="33"/>
  <c r="AU56" i="33"/>
  <c r="AM56" i="33"/>
  <c r="AX56" i="33"/>
  <c r="AL56" i="33"/>
  <c r="AY56" i="33"/>
  <c r="AI56" i="33"/>
  <c r="BB56" i="33"/>
  <c r="AP56" i="33"/>
  <c r="AT56" i="33"/>
  <c r="AH56" i="33"/>
  <c r="AQ56" i="33"/>
  <c r="BB40" i="33"/>
  <c r="AX40" i="33"/>
  <c r="AT40" i="33"/>
  <c r="AP40" i="33"/>
  <c r="AL40" i="33"/>
  <c r="AH40" i="33"/>
  <c r="AD40" i="33"/>
  <c r="Z40" i="33"/>
  <c r="V40" i="33"/>
  <c r="R40" i="33"/>
  <c r="BD40" i="33"/>
  <c r="AY40" i="33"/>
  <c r="AS40" i="33"/>
  <c r="AN40" i="33"/>
  <c r="AI40" i="33"/>
  <c r="AC40" i="33"/>
  <c r="X40" i="33"/>
  <c r="S40" i="33"/>
  <c r="AZ40" i="33"/>
  <c r="AU40" i="33"/>
  <c r="AO40" i="33"/>
  <c r="AJ40" i="33"/>
  <c r="AE40" i="33"/>
  <c r="Y40" i="33"/>
  <c r="T40" i="33"/>
  <c r="AV40" i="33"/>
  <c r="AK40" i="33"/>
  <c r="AA40" i="33"/>
  <c r="P40" i="33"/>
  <c r="BC40" i="33"/>
  <c r="AR40" i="33"/>
  <c r="AG40" i="33"/>
  <c r="W40" i="33"/>
  <c r="BA40" i="33"/>
  <c r="AF40" i="33"/>
  <c r="U40" i="33"/>
  <c r="Q40" i="33"/>
  <c r="AW40" i="33"/>
  <c r="AB40" i="33"/>
  <c r="AQ40" i="33"/>
  <c r="AM40" i="33"/>
  <c r="AP29" i="33"/>
  <c r="J29" i="33"/>
  <c r="K26" i="31"/>
  <c r="K28" i="31" s="1"/>
  <c r="K29" i="31" s="1"/>
  <c r="O26" i="31"/>
  <c r="O28" i="31" s="1"/>
  <c r="O29" i="31" s="1"/>
  <c r="S26" i="31"/>
  <c r="W26" i="31"/>
  <c r="AA26" i="31"/>
  <c r="AA28" i="31" s="1"/>
  <c r="AA29" i="31" s="1"/>
  <c r="AE26" i="31"/>
  <c r="AE28" i="31" s="1"/>
  <c r="AE29" i="31" s="1"/>
  <c r="AI26" i="31"/>
  <c r="AM26" i="31"/>
  <c r="AQ26" i="31"/>
  <c r="AU26" i="31"/>
  <c r="AU28" i="31" s="1"/>
  <c r="AU29" i="31" s="1"/>
  <c r="H26" i="31"/>
  <c r="G26" i="31"/>
  <c r="C9" i="31"/>
  <c r="I26" i="31"/>
  <c r="I28" i="31" s="1"/>
  <c r="I29" i="31" s="1"/>
  <c r="M26" i="31"/>
  <c r="Q26" i="31"/>
  <c r="Q28" i="31" s="1"/>
  <c r="Q29" i="31" s="1"/>
  <c r="U26" i="31"/>
  <c r="AC26" i="31"/>
  <c r="AC28" i="31" s="1"/>
  <c r="AC29" i="31" s="1"/>
  <c r="AG26" i="31"/>
  <c r="AK26" i="31"/>
  <c r="AK28" i="31" s="1"/>
  <c r="AO26" i="31"/>
  <c r="AO28" i="31" s="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M28" i="31"/>
  <c r="M29" i="31" s="1"/>
  <c r="S28" i="31"/>
  <c r="S29" i="31" s="1"/>
  <c r="U28" i="31"/>
  <c r="U29" i="31" s="1"/>
  <c r="W28" i="31"/>
  <c r="W29" i="31" s="1"/>
  <c r="AG28" i="31"/>
  <c r="AG29" i="31" s="1"/>
  <c r="AI28" i="31"/>
  <c r="AI29" i="31" s="1"/>
  <c r="AM28" i="31"/>
  <c r="AM29" i="31" s="1"/>
  <c r="AQ28" i="31"/>
  <c r="AQ29" i="31" s="1"/>
  <c r="AS28" i="31"/>
  <c r="F63" i="38" l="1"/>
  <c r="F64" i="38" s="1"/>
  <c r="F77" i="38" s="1"/>
  <c r="F80" i="38" s="1"/>
  <c r="F81" i="38" s="1"/>
  <c r="BB60" i="33"/>
  <c r="G62" i="38"/>
  <c r="H61" i="38" s="1"/>
  <c r="F63" i="35"/>
  <c r="F64" i="35" s="1"/>
  <c r="F77" i="35" s="1"/>
  <c r="F80" i="35" s="1"/>
  <c r="F81" i="35" s="1"/>
  <c r="G62" i="35"/>
  <c r="H61" i="35" s="1"/>
  <c r="AZ32" i="33"/>
  <c r="AZ60" i="33" s="1"/>
  <c r="AV32" i="33"/>
  <c r="AV60" i="33" s="1"/>
  <c r="AR32" i="33"/>
  <c r="AR60" i="33" s="1"/>
  <c r="AN32" i="33"/>
  <c r="AN60" i="33" s="1"/>
  <c r="AJ32" i="33"/>
  <c r="AJ60" i="33" s="1"/>
  <c r="AF32" i="33"/>
  <c r="AF60" i="33" s="1"/>
  <c r="AB32" i="33"/>
  <c r="AB60" i="33" s="1"/>
  <c r="X32" i="33"/>
  <c r="X60" i="33" s="1"/>
  <c r="T32" i="33"/>
  <c r="T60" i="33" s="1"/>
  <c r="P32" i="33"/>
  <c r="P60" i="33" s="1"/>
  <c r="L32" i="33"/>
  <c r="L60" i="33" s="1"/>
  <c r="H32" i="33"/>
  <c r="H60" i="33" s="1"/>
  <c r="AY32" i="33"/>
  <c r="AY60" i="33" s="1"/>
  <c r="AU32" i="33"/>
  <c r="AU60" i="33" s="1"/>
  <c r="AQ32" i="33"/>
  <c r="AQ60" i="33" s="1"/>
  <c r="AM32" i="33"/>
  <c r="AM60" i="33" s="1"/>
  <c r="AI32" i="33"/>
  <c r="AI60" i="33" s="1"/>
  <c r="AE32" i="33"/>
  <c r="AE60" i="33" s="1"/>
  <c r="AA32" i="33"/>
  <c r="AA60" i="33" s="1"/>
  <c r="W32" i="33"/>
  <c r="W60" i="33" s="1"/>
  <c r="S32" i="33"/>
  <c r="S60" i="33" s="1"/>
  <c r="O32" i="33"/>
  <c r="O60" i="33" s="1"/>
  <c r="K32" i="33"/>
  <c r="K60" i="33" s="1"/>
  <c r="AT32" i="33"/>
  <c r="AT60" i="33" s="1"/>
  <c r="AL32" i="33"/>
  <c r="AL60" i="33" s="1"/>
  <c r="AD32" i="33"/>
  <c r="AD60" i="33" s="1"/>
  <c r="V32" i="33"/>
  <c r="V60" i="33" s="1"/>
  <c r="N32" i="33"/>
  <c r="N60" i="33" s="1"/>
  <c r="AP32" i="33"/>
  <c r="AP60" i="33" s="1"/>
  <c r="Z32" i="33"/>
  <c r="Z60" i="33" s="1"/>
  <c r="J32" i="33"/>
  <c r="J60" i="33" s="1"/>
  <c r="AO32" i="33"/>
  <c r="AO60" i="33" s="1"/>
  <c r="Y32" i="33"/>
  <c r="Y60" i="33" s="1"/>
  <c r="I32" i="33"/>
  <c r="I60" i="33" s="1"/>
  <c r="AS32" i="33"/>
  <c r="AS60" i="33" s="1"/>
  <c r="AK32" i="33"/>
  <c r="AK60" i="33" s="1"/>
  <c r="AC32" i="33"/>
  <c r="AC60" i="33" s="1"/>
  <c r="U32" i="33"/>
  <c r="U60" i="33" s="1"/>
  <c r="M32" i="33"/>
  <c r="M60" i="33" s="1"/>
  <c r="AX32" i="33"/>
  <c r="AX60" i="33" s="1"/>
  <c r="AH32" i="33"/>
  <c r="AH60" i="33" s="1"/>
  <c r="R32" i="33"/>
  <c r="R60" i="33" s="1"/>
  <c r="AW32" i="33"/>
  <c r="AW60" i="33" s="1"/>
  <c r="AG32" i="33"/>
  <c r="AG60" i="33" s="1"/>
  <c r="Q32" i="33"/>
  <c r="Q60" i="33" s="1"/>
  <c r="G29" i="33"/>
  <c r="BA60" i="33"/>
  <c r="BC60" i="33"/>
  <c r="BD60" i="33"/>
  <c r="F62" i="33"/>
  <c r="G6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F63" i="33" l="1"/>
  <c r="F64" i="33" s="1"/>
  <c r="F77" i="33" s="1"/>
  <c r="F80" i="33" s="1"/>
  <c r="F81" i="33" s="1"/>
  <c r="H62" i="38"/>
  <c r="I61" i="38" s="1"/>
  <c r="G63" i="38"/>
  <c r="G64" i="38" s="1"/>
  <c r="G77" i="38" s="1"/>
  <c r="G80" i="38" s="1"/>
  <c r="G81" i="38" s="1"/>
  <c r="H62" i="35"/>
  <c r="I61" i="35" s="1"/>
  <c r="G63" i="35"/>
  <c r="G64" i="35" s="1"/>
  <c r="G77" i="35" s="1"/>
  <c r="G80" i="35" s="1"/>
  <c r="G81" i="35" s="1"/>
  <c r="G62" i="33"/>
  <c r="H6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H63" i="38" l="1"/>
  <c r="H64" i="38" s="1"/>
  <c r="H77" i="38" s="1"/>
  <c r="H80" i="38" s="1"/>
  <c r="H81" i="38" s="1"/>
  <c r="I62" i="38"/>
  <c r="J61" i="38" s="1"/>
  <c r="I62" i="35"/>
  <c r="J61" i="35" s="1"/>
  <c r="H63" i="35"/>
  <c r="H64" i="35" s="1"/>
  <c r="H77" i="35" s="1"/>
  <c r="H80" i="35" s="1"/>
  <c r="H81" i="35" s="1"/>
  <c r="G63" i="33"/>
  <c r="G64" i="33" s="1"/>
  <c r="G77" i="33" s="1"/>
  <c r="G80" i="33" s="1"/>
  <c r="G81" i="33" s="1"/>
  <c r="H62" i="33"/>
  <c r="I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J62" i="38" l="1"/>
  <c r="K61" i="38" s="1"/>
  <c r="I63" i="38"/>
  <c r="I64" i="38" s="1"/>
  <c r="I77" i="38" s="1"/>
  <c r="I80" i="38" s="1"/>
  <c r="I81" i="38" s="1"/>
  <c r="J62" i="35"/>
  <c r="K61" i="35" s="1"/>
  <c r="I63" i="35"/>
  <c r="I64" i="35" s="1"/>
  <c r="I77" i="35" s="1"/>
  <c r="I80" i="35" s="1"/>
  <c r="I81" i="35" s="1"/>
  <c r="H63" i="33"/>
  <c r="H64" i="33" s="1"/>
  <c r="H77" i="33" s="1"/>
  <c r="H80" i="33" s="1"/>
  <c r="H81" i="33" s="1"/>
  <c r="I62" i="33"/>
  <c r="J6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K62" i="38" l="1"/>
  <c r="L61" i="38" s="1"/>
  <c r="J63" i="38"/>
  <c r="J64" i="38" s="1"/>
  <c r="J77" i="38" s="1"/>
  <c r="J80" i="38" s="1"/>
  <c r="J81" i="38" s="1"/>
  <c r="K62" i="35"/>
  <c r="L61" i="35" s="1"/>
  <c r="J63" i="35"/>
  <c r="J64" i="35" s="1"/>
  <c r="J77" i="35" s="1"/>
  <c r="J80" i="35" s="1"/>
  <c r="J81" i="35" s="1"/>
  <c r="J62" i="33"/>
  <c r="K61" i="33" s="1"/>
  <c r="I63" i="33"/>
  <c r="I64" i="33" s="1"/>
  <c r="I77" i="33" s="1"/>
  <c r="I80" i="33" s="1"/>
  <c r="I8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L62" i="38" l="1"/>
  <c r="M61" i="38" s="1"/>
  <c r="K63" i="38"/>
  <c r="K64" i="38" s="1"/>
  <c r="K77" i="38" s="1"/>
  <c r="K80" i="38" s="1"/>
  <c r="K81" i="38" s="1"/>
  <c r="L62" i="35"/>
  <c r="M61" i="35" s="1"/>
  <c r="K63" i="35"/>
  <c r="K64" i="35" s="1"/>
  <c r="K77" i="35" s="1"/>
  <c r="K80" i="35" s="1"/>
  <c r="K81" i="35" s="1"/>
  <c r="J63" i="33"/>
  <c r="J64" i="33" s="1"/>
  <c r="J77" i="33" s="1"/>
  <c r="J80" i="33" s="1"/>
  <c r="J81" i="33" s="1"/>
  <c r="K62" i="33"/>
  <c r="L6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M62" i="38" l="1"/>
  <c r="N61" i="38" s="1"/>
  <c r="L63" i="38"/>
  <c r="L64" i="38" s="1"/>
  <c r="L77" i="38" s="1"/>
  <c r="L80" i="38" s="1"/>
  <c r="L81" i="38" s="1"/>
  <c r="M62" i="35"/>
  <c r="N61" i="35" s="1"/>
  <c r="L63" i="35"/>
  <c r="L64" i="35" s="1"/>
  <c r="L77" i="35" s="1"/>
  <c r="L80" i="35" s="1"/>
  <c r="L81" i="35" s="1"/>
  <c r="K63" i="33"/>
  <c r="K64" i="33" s="1"/>
  <c r="K77" i="33" s="1"/>
  <c r="K80" i="33" s="1"/>
  <c r="K81" i="33" s="1"/>
  <c r="L62" i="33"/>
  <c r="M61" i="33" s="1"/>
  <c r="H81" i="31"/>
  <c r="D46" i="20"/>
  <c r="M12" i="20"/>
  <c r="K63" i="31"/>
  <c r="K64" i="31" s="1"/>
  <c r="I87" i="31"/>
  <c r="I66" i="31" s="1"/>
  <c r="I76" i="31" s="1"/>
  <c r="I77" i="31" s="1"/>
  <c r="I80" i="31" s="1"/>
  <c r="I30" i="10"/>
  <c r="I14" i="10" s="1"/>
  <c r="I24" i="10" s="1"/>
  <c r="L62" i="31"/>
  <c r="M61" i="31" s="1"/>
  <c r="N62" i="38" l="1"/>
  <c r="O61" i="38" s="1"/>
  <c r="M63" i="38"/>
  <c r="M64" i="38" s="1"/>
  <c r="M77" i="38" s="1"/>
  <c r="M80" i="38" s="1"/>
  <c r="M81" i="38" s="1"/>
  <c r="N62" i="35"/>
  <c r="O61" i="35" s="1"/>
  <c r="M63" i="35"/>
  <c r="M64" i="35" s="1"/>
  <c r="M77" i="35" s="1"/>
  <c r="M80" i="35" s="1"/>
  <c r="M81" i="35" s="1"/>
  <c r="M62" i="33"/>
  <c r="N61" i="33" s="1"/>
  <c r="L63" i="33"/>
  <c r="L64" i="33" s="1"/>
  <c r="L77" i="33" s="1"/>
  <c r="L80" i="33" s="1"/>
  <c r="L81" i="33" s="1"/>
  <c r="I81" i="31"/>
  <c r="D47" i="20"/>
  <c r="N12" i="20"/>
  <c r="J30" i="10"/>
  <c r="J14" i="10" s="1"/>
  <c r="J24" i="10" s="1"/>
  <c r="J87" i="31"/>
  <c r="J66" i="31" s="1"/>
  <c r="J76" i="31" s="1"/>
  <c r="J77" i="31" s="1"/>
  <c r="J80" i="31" s="1"/>
  <c r="L63" i="31"/>
  <c r="L64" i="31" s="1"/>
  <c r="M62" i="31"/>
  <c r="N61" i="31" s="1"/>
  <c r="O62" i="38" l="1"/>
  <c r="P61" i="38" s="1"/>
  <c r="N63" i="38"/>
  <c r="N64" i="38" s="1"/>
  <c r="N77" i="38" s="1"/>
  <c r="N80" i="38" s="1"/>
  <c r="N81" i="38" s="1"/>
  <c r="O62" i="35"/>
  <c r="P61" i="35" s="1"/>
  <c r="N63" i="35"/>
  <c r="N64" i="35" s="1"/>
  <c r="N77" i="35" s="1"/>
  <c r="N80" i="35" s="1"/>
  <c r="N81" i="35" s="1"/>
  <c r="M63" i="33"/>
  <c r="M64" i="33" s="1"/>
  <c r="M77" i="33" s="1"/>
  <c r="M80" i="33" s="1"/>
  <c r="M81" i="33" s="1"/>
  <c r="N62" i="33"/>
  <c r="O61" i="33" s="1"/>
  <c r="J81" i="31"/>
  <c r="K87" i="31"/>
  <c r="K66" i="31" s="1"/>
  <c r="K76" i="31" s="1"/>
  <c r="K77" i="31" s="1"/>
  <c r="K80" i="31" s="1"/>
  <c r="K30" i="10"/>
  <c r="K14" i="10" s="1"/>
  <c r="K24" i="10" s="1"/>
  <c r="D48" i="20"/>
  <c r="O12" i="20"/>
  <c r="M63" i="31"/>
  <c r="M64" i="31" s="1"/>
  <c r="N62" i="31"/>
  <c r="O61" i="31" s="1"/>
  <c r="P62" i="38" l="1"/>
  <c r="Q61" i="38" s="1"/>
  <c r="O63" i="38"/>
  <c r="O64" i="38" s="1"/>
  <c r="O77" i="38" s="1"/>
  <c r="O80" i="38" s="1"/>
  <c r="O81" i="38" s="1"/>
  <c r="P62" i="35"/>
  <c r="Q61" i="35" s="1"/>
  <c r="O63" i="35"/>
  <c r="O64" i="35" s="1"/>
  <c r="O77" i="35" s="1"/>
  <c r="O80" i="35" s="1"/>
  <c r="O81" i="35" s="1"/>
  <c r="N63" i="33"/>
  <c r="N64" i="33" s="1"/>
  <c r="N77" i="33" s="1"/>
  <c r="N80" i="33" s="1"/>
  <c r="N81" i="33" s="1"/>
  <c r="O62" i="33"/>
  <c r="P61" i="33" s="1"/>
  <c r="K81" i="31"/>
  <c r="D49" i="20"/>
  <c r="P12" i="20"/>
  <c r="L30" i="10"/>
  <c r="L14" i="10" s="1"/>
  <c r="L24" i="10" s="1"/>
  <c r="L87" i="31"/>
  <c r="L66" i="31" s="1"/>
  <c r="L76" i="31" s="1"/>
  <c r="L77" i="31" s="1"/>
  <c r="L80" i="31" s="1"/>
  <c r="L81" i="31" s="1"/>
  <c r="O62" i="31"/>
  <c r="P61" i="31" s="1"/>
  <c r="N63" i="31"/>
  <c r="N64" i="31" s="1"/>
  <c r="Q62" i="38" l="1"/>
  <c r="R61" i="38" s="1"/>
  <c r="P63" i="38"/>
  <c r="P64" i="38" s="1"/>
  <c r="P77" i="38" s="1"/>
  <c r="P80" i="38" s="1"/>
  <c r="P81" i="38" s="1"/>
  <c r="Q62" i="35"/>
  <c r="R61" i="35" s="1"/>
  <c r="P63" i="35"/>
  <c r="P64" i="35" s="1"/>
  <c r="P77" i="35" s="1"/>
  <c r="P80" i="35" s="1"/>
  <c r="P81" i="35" s="1"/>
  <c r="O63" i="33"/>
  <c r="O64" i="33" s="1"/>
  <c r="O77" i="33" s="1"/>
  <c r="O80" i="33" s="1"/>
  <c r="O81" i="33" s="1"/>
  <c r="P62" i="33"/>
  <c r="Q61" i="33" s="1"/>
  <c r="D50" i="20"/>
  <c r="Q12" i="20"/>
  <c r="M87" i="31"/>
  <c r="M66" i="31" s="1"/>
  <c r="M76" i="31" s="1"/>
  <c r="M77" i="31" s="1"/>
  <c r="M80" i="31" s="1"/>
  <c r="M81" i="31" s="1"/>
  <c r="M30" i="10"/>
  <c r="M14" i="10" s="1"/>
  <c r="M24" i="10" s="1"/>
  <c r="P62" i="31"/>
  <c r="Q61" i="31" s="1"/>
  <c r="O63" i="31"/>
  <c r="O64" i="31" s="1"/>
  <c r="R62" i="38" l="1"/>
  <c r="S61" i="38" s="1"/>
  <c r="Q63" i="38"/>
  <c r="Q64" i="38" s="1"/>
  <c r="Q77" i="38" s="1"/>
  <c r="Q80" i="38" s="1"/>
  <c r="Q81" i="38" s="1"/>
  <c r="R62" i="35"/>
  <c r="S61" i="35" s="1"/>
  <c r="Q63" i="35"/>
  <c r="Q64" i="35" s="1"/>
  <c r="Q77" i="35" s="1"/>
  <c r="Q80" i="35" s="1"/>
  <c r="Q81" i="35" s="1"/>
  <c r="P63" i="33"/>
  <c r="P64" i="33" s="1"/>
  <c r="P77" i="33" s="1"/>
  <c r="P80" i="33" s="1"/>
  <c r="P81" i="33" s="1"/>
  <c r="Q62" i="33"/>
  <c r="R61" i="33" s="1"/>
  <c r="R12" i="20"/>
  <c r="D51" i="20"/>
  <c r="N30" i="10"/>
  <c r="N14" i="10" s="1"/>
  <c r="N24" i="10" s="1"/>
  <c r="N87" i="31"/>
  <c r="N66" i="31" s="1"/>
  <c r="N76" i="31" s="1"/>
  <c r="N77" i="31" s="1"/>
  <c r="N80" i="31" s="1"/>
  <c r="N81" i="31" s="1"/>
  <c r="Q62" i="31"/>
  <c r="R61" i="31" s="1"/>
  <c r="P63" i="31"/>
  <c r="P64" i="31" s="1"/>
  <c r="S62" i="38" l="1"/>
  <c r="T61" i="38" s="1"/>
  <c r="R63" i="38"/>
  <c r="R64" i="38" s="1"/>
  <c r="R77" i="38" s="1"/>
  <c r="R80" i="38" s="1"/>
  <c r="R81" i="38" s="1"/>
  <c r="S62" i="35"/>
  <c r="T61" i="35" s="1"/>
  <c r="R63" i="35"/>
  <c r="R64" i="35" s="1"/>
  <c r="R77" i="35" s="1"/>
  <c r="R80" i="35" s="1"/>
  <c r="R81" i="35" s="1"/>
  <c r="Q63" i="33"/>
  <c r="Q64" i="33" s="1"/>
  <c r="Q77" i="33" s="1"/>
  <c r="Q80" i="33" s="1"/>
  <c r="Q81" i="33" s="1"/>
  <c r="R62" i="33"/>
  <c r="S61" i="33" s="1"/>
  <c r="O87" i="31"/>
  <c r="O66" i="31" s="1"/>
  <c r="O76" i="31" s="1"/>
  <c r="O77" i="31" s="1"/>
  <c r="O80" i="31" s="1"/>
  <c r="O81" i="31" s="1"/>
  <c r="O30" i="10"/>
  <c r="O14" i="10" s="1"/>
  <c r="O24" i="10" s="1"/>
  <c r="D52" i="20"/>
  <c r="S12" i="20"/>
  <c r="R62" i="31"/>
  <c r="S61" i="31" s="1"/>
  <c r="Q63" i="31"/>
  <c r="Q64" i="31" s="1"/>
  <c r="T62" i="38" l="1"/>
  <c r="U61" i="38" s="1"/>
  <c r="S63" i="38"/>
  <c r="S64" i="38" s="1"/>
  <c r="S77" i="38" s="1"/>
  <c r="S80" i="38" s="1"/>
  <c r="S81" i="38" s="1"/>
  <c r="T62" i="35"/>
  <c r="U61" i="35" s="1"/>
  <c r="S63" i="35"/>
  <c r="S64" i="35" s="1"/>
  <c r="S77" i="35" s="1"/>
  <c r="S80" i="35" s="1"/>
  <c r="S81" i="35" s="1"/>
  <c r="R63" i="33"/>
  <c r="R64" i="33" s="1"/>
  <c r="R77" i="33" s="1"/>
  <c r="R80" i="33" s="1"/>
  <c r="R81" i="33" s="1"/>
  <c r="S62" i="33"/>
  <c r="T61" i="33" s="1"/>
  <c r="P30" i="10"/>
  <c r="P14" i="10" s="1"/>
  <c r="P24" i="10" s="1"/>
  <c r="P87" i="31"/>
  <c r="P66" i="31" s="1"/>
  <c r="P76" i="31" s="1"/>
  <c r="P77" i="31" s="1"/>
  <c r="P80" i="31" s="1"/>
  <c r="P81" i="31" s="1"/>
  <c r="D53" i="20"/>
  <c r="T12" i="20"/>
  <c r="S62" i="31"/>
  <c r="T61" i="31" s="1"/>
  <c r="R63" i="31"/>
  <c r="R64" i="31" s="1"/>
  <c r="U62" i="38" l="1"/>
  <c r="V61" i="38" s="1"/>
  <c r="T63" i="38"/>
  <c r="T64" i="38" s="1"/>
  <c r="T77" i="38" s="1"/>
  <c r="T80" i="38" s="1"/>
  <c r="T81" i="38" s="1"/>
  <c r="U62" i="35"/>
  <c r="V61" i="35" s="1"/>
  <c r="T63" i="35"/>
  <c r="T64" i="35" s="1"/>
  <c r="T77" i="35" s="1"/>
  <c r="T80" i="35" s="1"/>
  <c r="T81" i="35" s="1"/>
  <c r="S63" i="33"/>
  <c r="S64" i="33" s="1"/>
  <c r="S77" i="33" s="1"/>
  <c r="S80" i="33" s="1"/>
  <c r="S81" i="33" s="1"/>
  <c r="T62" i="33"/>
  <c r="U61" i="33" s="1"/>
  <c r="Q87" i="31"/>
  <c r="Q66" i="31" s="1"/>
  <c r="Q76" i="31" s="1"/>
  <c r="Q77" i="31" s="1"/>
  <c r="Q80" i="31" s="1"/>
  <c r="Q81" i="31" s="1"/>
  <c r="Q30" i="10"/>
  <c r="Q14" i="10" s="1"/>
  <c r="Q24" i="10" s="1"/>
  <c r="D54" i="20"/>
  <c r="U12" i="20"/>
  <c r="T62" i="31"/>
  <c r="U61" i="31" s="1"/>
  <c r="S63" i="31"/>
  <c r="S64" i="31" s="1"/>
  <c r="V62" i="38" l="1"/>
  <c r="W61" i="38" s="1"/>
  <c r="U63" i="38"/>
  <c r="U64" i="38" s="1"/>
  <c r="U77" i="38" s="1"/>
  <c r="U80" i="38" s="1"/>
  <c r="U81" i="38" s="1"/>
  <c r="V62" i="35"/>
  <c r="W61" i="35" s="1"/>
  <c r="U63" i="35"/>
  <c r="U64" i="35" s="1"/>
  <c r="U77" i="35" s="1"/>
  <c r="U80" i="35" s="1"/>
  <c r="U81" i="35" s="1"/>
  <c r="T63" i="33"/>
  <c r="T64" i="33" s="1"/>
  <c r="T77" i="33" s="1"/>
  <c r="T80" i="33" s="1"/>
  <c r="T81" i="33" s="1"/>
  <c r="U62" i="33"/>
  <c r="V61" i="33" s="1"/>
  <c r="R30" i="10"/>
  <c r="R14" i="10" s="1"/>
  <c r="R24" i="10" s="1"/>
  <c r="R87" i="31"/>
  <c r="R66" i="31" s="1"/>
  <c r="R76" i="31" s="1"/>
  <c r="R77" i="31" s="1"/>
  <c r="R80" i="31" s="1"/>
  <c r="R81" i="31" s="1"/>
  <c r="D55" i="20"/>
  <c r="V12" i="20"/>
  <c r="U62" i="31"/>
  <c r="V61" i="31" s="1"/>
  <c r="T63" i="31"/>
  <c r="T64" i="31" s="1"/>
  <c r="W62" i="38" l="1"/>
  <c r="X61" i="38" s="1"/>
  <c r="V63" i="38"/>
  <c r="V64" i="38" s="1"/>
  <c r="V77" i="38" s="1"/>
  <c r="V80" i="38" s="1"/>
  <c r="V81" i="38" s="1"/>
  <c r="W62" i="35"/>
  <c r="X61" i="35" s="1"/>
  <c r="V63" i="35"/>
  <c r="V64" i="35" s="1"/>
  <c r="V77" i="35" s="1"/>
  <c r="V80" i="35" s="1"/>
  <c r="V81" i="35" s="1"/>
  <c r="U63" i="33"/>
  <c r="U64" i="33" s="1"/>
  <c r="U77" i="33" s="1"/>
  <c r="U80" i="33" s="1"/>
  <c r="U81" i="33" s="1"/>
  <c r="V62" i="33"/>
  <c r="W61" i="33" s="1"/>
  <c r="S87" i="31"/>
  <c r="S66" i="31" s="1"/>
  <c r="S76" i="31" s="1"/>
  <c r="S77" i="31" s="1"/>
  <c r="S80" i="31" s="1"/>
  <c r="S81" i="31" s="1"/>
  <c r="S30" i="10"/>
  <c r="S14" i="10" s="1"/>
  <c r="S24" i="10" s="1"/>
  <c r="D56" i="20"/>
  <c r="W12" i="20"/>
  <c r="V62" i="31"/>
  <c r="W61" i="31" s="1"/>
  <c r="U63" i="31"/>
  <c r="U64" i="31" s="1"/>
  <c r="C4" i="38" l="1"/>
  <c r="G32" i="29" s="1"/>
  <c r="X62" i="38"/>
  <c r="Y61" i="38" s="1"/>
  <c r="W63" i="38"/>
  <c r="W64" i="38" s="1"/>
  <c r="W77" i="38" s="1"/>
  <c r="W80" i="38" s="1"/>
  <c r="W81" i="38" s="1"/>
  <c r="C4" i="35"/>
  <c r="G30" i="29" s="1"/>
  <c r="X62" i="35"/>
  <c r="Y61" i="35" s="1"/>
  <c r="W63" i="35"/>
  <c r="W64" i="35" s="1"/>
  <c r="W77" i="35" s="1"/>
  <c r="W80" i="35" s="1"/>
  <c r="W81" i="35" s="1"/>
  <c r="V63" i="33"/>
  <c r="V64" i="33" s="1"/>
  <c r="V77" i="33" s="1"/>
  <c r="V80" i="33" s="1"/>
  <c r="V81" i="33" s="1"/>
  <c r="C4" i="33" s="1"/>
  <c r="G31" i="29" s="1"/>
  <c r="W62" i="33"/>
  <c r="X61" i="33" s="1"/>
  <c r="T30" i="10"/>
  <c r="T14" i="10" s="1"/>
  <c r="T24" i="10" s="1"/>
  <c r="T87" i="31"/>
  <c r="T66" i="31" s="1"/>
  <c r="T76" i="31" s="1"/>
  <c r="T77" i="31" s="1"/>
  <c r="T80" i="31" s="1"/>
  <c r="T81" i="31" s="1"/>
  <c r="D57" i="20"/>
  <c r="X12" i="20"/>
  <c r="W62" i="31"/>
  <c r="X61" i="31" s="1"/>
  <c r="V63" i="31"/>
  <c r="V64" i="31" s="1"/>
  <c r="X63" i="35" l="1"/>
  <c r="X64" i="35" s="1"/>
  <c r="X77" i="35" s="1"/>
  <c r="X80" i="35" s="1"/>
  <c r="X81" i="35" s="1"/>
  <c r="X63" i="38"/>
  <c r="X64" i="38" s="1"/>
  <c r="X77" i="38" s="1"/>
  <c r="X80" i="38" s="1"/>
  <c r="X81" i="38" s="1"/>
  <c r="Y62" i="38"/>
  <c r="Z61" i="38" s="1"/>
  <c r="Y62" i="35"/>
  <c r="Z61" i="35" s="1"/>
  <c r="W63" i="33"/>
  <c r="W64" i="33" s="1"/>
  <c r="W77" i="33" s="1"/>
  <c r="W80" i="33" s="1"/>
  <c r="W81" i="33" s="1"/>
  <c r="X62" i="33"/>
  <c r="Y61" i="33" s="1"/>
  <c r="U87" i="31"/>
  <c r="U66" i="31" s="1"/>
  <c r="U76" i="31" s="1"/>
  <c r="U77" i="31" s="1"/>
  <c r="U80" i="31" s="1"/>
  <c r="U81" i="31" s="1"/>
  <c r="U30" i="10"/>
  <c r="U14" i="10" s="1"/>
  <c r="U24" i="10" s="1"/>
  <c r="D58" i="20"/>
  <c r="Y12" i="20"/>
  <c r="X62" i="31"/>
  <c r="Y61" i="31" s="1"/>
  <c r="W63" i="31"/>
  <c r="W64" i="31" s="1"/>
  <c r="Z62" i="38" l="1"/>
  <c r="AA61" i="38" s="1"/>
  <c r="Y63" i="38"/>
  <c r="Y64" i="38" s="1"/>
  <c r="Y77" i="38" s="1"/>
  <c r="Y80" i="38" s="1"/>
  <c r="Y81" i="38" s="1"/>
  <c r="Z62" i="35"/>
  <c r="AA61" i="35" s="1"/>
  <c r="Y63" i="35"/>
  <c r="Y64" i="35" s="1"/>
  <c r="Y77" i="35" s="1"/>
  <c r="Y80" i="35" s="1"/>
  <c r="Y81" i="35" s="1"/>
  <c r="X63" i="33"/>
  <c r="X64" i="33" s="1"/>
  <c r="X77" i="33" s="1"/>
  <c r="X80" i="33" s="1"/>
  <c r="X81" i="33" s="1"/>
  <c r="Y62" i="33"/>
  <c r="Z61" i="33" s="1"/>
  <c r="D59" i="20"/>
  <c r="Z12" i="20"/>
  <c r="V30" i="10"/>
  <c r="V14" i="10" s="1"/>
  <c r="V24" i="10" s="1"/>
  <c r="V87" i="31"/>
  <c r="V66" i="31" s="1"/>
  <c r="V76" i="31" s="1"/>
  <c r="V77" i="31" s="1"/>
  <c r="V80" i="31" s="1"/>
  <c r="V81" i="31" s="1"/>
  <c r="Y62" i="31"/>
  <c r="Z61" i="31" s="1"/>
  <c r="X63" i="31"/>
  <c r="X64" i="31" s="1"/>
  <c r="Z63" i="38" l="1"/>
  <c r="Z64" i="38" s="1"/>
  <c r="Z77" i="38" s="1"/>
  <c r="Z80" i="38" s="1"/>
  <c r="Z81" i="38" s="1"/>
  <c r="Z63" i="35"/>
  <c r="Z64" i="35" s="1"/>
  <c r="Z77" i="35" s="1"/>
  <c r="Z80" i="35" s="1"/>
  <c r="Z81" i="35" s="1"/>
  <c r="AA62" i="38"/>
  <c r="AB61" i="38" s="1"/>
  <c r="AA62" i="35"/>
  <c r="AB61" i="35" s="1"/>
  <c r="Y63" i="33"/>
  <c r="Y64" i="33" s="1"/>
  <c r="Y77" i="33" s="1"/>
  <c r="Y80" i="33" s="1"/>
  <c r="Y81" i="33" s="1"/>
  <c r="Z62" i="33"/>
  <c r="AA61" i="33" s="1"/>
  <c r="D60" i="20"/>
  <c r="AA12" i="20"/>
  <c r="W87" i="31"/>
  <c r="W66" i="31" s="1"/>
  <c r="W76" i="31" s="1"/>
  <c r="W77" i="31" s="1"/>
  <c r="W80" i="31" s="1"/>
  <c r="W81" i="31" s="1"/>
  <c r="W30" i="10"/>
  <c r="W14" i="10" s="1"/>
  <c r="W24" i="10" s="1"/>
  <c r="Z62" i="31"/>
  <c r="AA61" i="31" s="1"/>
  <c r="Y63" i="31"/>
  <c r="Y64" i="31" s="1"/>
  <c r="AB62" i="38" l="1"/>
  <c r="AC61" i="38" s="1"/>
  <c r="AA63" i="38"/>
  <c r="AA64" i="38" s="1"/>
  <c r="AA77" i="38" s="1"/>
  <c r="AA80" i="38" s="1"/>
  <c r="AA81" i="38" s="1"/>
  <c r="AB62" i="35"/>
  <c r="AC61" i="35" s="1"/>
  <c r="AA63" i="35"/>
  <c r="AA64" i="35" s="1"/>
  <c r="AA77" i="35" s="1"/>
  <c r="AA80" i="35" s="1"/>
  <c r="AA81" i="35" s="1"/>
  <c r="Z63" i="33"/>
  <c r="Z64" i="33" s="1"/>
  <c r="Z77" i="33" s="1"/>
  <c r="Z80" i="33" s="1"/>
  <c r="Z81" i="33" s="1"/>
  <c r="AA62" i="33"/>
  <c r="AB61" i="33" s="1"/>
  <c r="D61" i="20"/>
  <c r="AB12" i="20"/>
  <c r="X30" i="10"/>
  <c r="X14" i="10" s="1"/>
  <c r="X24" i="10" s="1"/>
  <c r="X87" i="31"/>
  <c r="X66" i="31" s="1"/>
  <c r="X76" i="31" s="1"/>
  <c r="X77" i="31" s="1"/>
  <c r="X80" i="31" s="1"/>
  <c r="X81" i="31" s="1"/>
  <c r="AA62" i="31"/>
  <c r="AB61" i="31" s="1"/>
  <c r="Z63" i="31"/>
  <c r="Z64" i="31" s="1"/>
  <c r="AC62" i="38" l="1"/>
  <c r="AD61" i="38" s="1"/>
  <c r="AB63" i="38"/>
  <c r="AB64" i="38" s="1"/>
  <c r="AB77" i="38" s="1"/>
  <c r="AB80" i="38" s="1"/>
  <c r="AB81" i="38" s="1"/>
  <c r="AC62" i="35"/>
  <c r="AD61" i="35" s="1"/>
  <c r="AB63" i="35"/>
  <c r="AB64" i="35" s="1"/>
  <c r="AB77" i="35" s="1"/>
  <c r="AB80" i="35" s="1"/>
  <c r="AB81" i="35" s="1"/>
  <c r="AA63" i="33"/>
  <c r="AA64" i="33" s="1"/>
  <c r="AA77" i="33" s="1"/>
  <c r="AA80" i="33" s="1"/>
  <c r="AA81" i="33" s="1"/>
  <c r="AB62" i="33"/>
  <c r="AC61" i="33" s="1"/>
  <c r="D62" i="20"/>
  <c r="AC12" i="20"/>
  <c r="Y87" i="31"/>
  <c r="Y66" i="31" s="1"/>
  <c r="Y76" i="31" s="1"/>
  <c r="Y77" i="31" s="1"/>
  <c r="Y80" i="31" s="1"/>
  <c r="Y81" i="31" s="1"/>
  <c r="Y30" i="10"/>
  <c r="Y14" i="10" s="1"/>
  <c r="Y24" i="10" s="1"/>
  <c r="AB62" i="31"/>
  <c r="AC61" i="31" s="1"/>
  <c r="AA63" i="31"/>
  <c r="AA64" i="31" s="1"/>
  <c r="AC63" i="35" l="1"/>
  <c r="AC64" i="35" s="1"/>
  <c r="AC77" i="35" s="1"/>
  <c r="AC80" i="35" s="1"/>
  <c r="AC81" i="35" s="1"/>
  <c r="AD62" i="38"/>
  <c r="AE61" i="38" s="1"/>
  <c r="AC63" i="38"/>
  <c r="AC64" i="38" s="1"/>
  <c r="AC77" i="38" s="1"/>
  <c r="AC80" i="38" s="1"/>
  <c r="AC81" i="38" s="1"/>
  <c r="AD62" i="35"/>
  <c r="AE61" i="35" s="1"/>
  <c r="AB63" i="33"/>
  <c r="AB64" i="33" s="1"/>
  <c r="AB77" i="33" s="1"/>
  <c r="AB80" i="33" s="1"/>
  <c r="AB81" i="33" s="1"/>
  <c r="AC62" i="33"/>
  <c r="AD61" i="33" s="1"/>
  <c r="D63" i="20"/>
  <c r="AD12" i="20"/>
  <c r="Z30" i="10"/>
  <c r="Z14" i="10" s="1"/>
  <c r="Z24" i="10" s="1"/>
  <c r="Z87" i="31"/>
  <c r="Z66" i="31" s="1"/>
  <c r="Z76" i="31" s="1"/>
  <c r="Z77" i="31" s="1"/>
  <c r="Z80" i="31" s="1"/>
  <c r="Z81" i="31" s="1"/>
  <c r="AC62" i="31"/>
  <c r="AD61" i="31" s="1"/>
  <c r="AB63" i="31"/>
  <c r="AB64" i="31" s="1"/>
  <c r="AE62" i="38" l="1"/>
  <c r="AF61" i="38" s="1"/>
  <c r="AD63" i="38"/>
  <c r="AD64" i="38" s="1"/>
  <c r="AD77" i="38" s="1"/>
  <c r="AD80" i="38" s="1"/>
  <c r="AD81" i="38" s="1"/>
  <c r="AE62" i="35"/>
  <c r="AF61" i="35" s="1"/>
  <c r="AD63" i="35"/>
  <c r="AD64" i="35" s="1"/>
  <c r="AD77" i="35" s="1"/>
  <c r="AD80" i="35" s="1"/>
  <c r="AD81" i="35" s="1"/>
  <c r="AC63" i="33"/>
  <c r="AC64" i="33" s="1"/>
  <c r="AC77" i="33" s="1"/>
  <c r="AC80" i="33" s="1"/>
  <c r="AC81" i="33" s="1"/>
  <c r="AD62" i="33"/>
  <c r="AE61" i="33" s="1"/>
  <c r="D64" i="20"/>
  <c r="AE12" i="20"/>
  <c r="AA87" i="31"/>
  <c r="AA66" i="31" s="1"/>
  <c r="AA76" i="31" s="1"/>
  <c r="AA77" i="31" s="1"/>
  <c r="AA80" i="31" s="1"/>
  <c r="AA81" i="31" s="1"/>
  <c r="C4" i="31" s="1"/>
  <c r="G29" i="29" s="1"/>
  <c r="AA30" i="10"/>
  <c r="AA14" i="10" s="1"/>
  <c r="AA24" i="10" s="1"/>
  <c r="AC63" i="31"/>
  <c r="AC64" i="31" s="1"/>
  <c r="AD62" i="31"/>
  <c r="AE61" i="31" s="1"/>
  <c r="AE63" i="35" l="1"/>
  <c r="AE64" i="35" s="1"/>
  <c r="AE77" i="35" s="1"/>
  <c r="AE80" i="35" s="1"/>
  <c r="AE81" i="35" s="1"/>
  <c r="C5" i="38"/>
  <c r="H32" i="29" s="1"/>
  <c r="AF62" i="38"/>
  <c r="AG61" i="38" s="1"/>
  <c r="AE63" i="38"/>
  <c r="AE64" i="38" s="1"/>
  <c r="AE77" i="38" s="1"/>
  <c r="AE80" i="38" s="1"/>
  <c r="AE81" i="38" s="1"/>
  <c r="C5" i="35"/>
  <c r="H30" i="29" s="1"/>
  <c r="AF62" i="35"/>
  <c r="AG61" i="35" s="1"/>
  <c r="AE62" i="33"/>
  <c r="AF61" i="33" s="1"/>
  <c r="AD63" i="33"/>
  <c r="AD64" i="33" s="1"/>
  <c r="AD77" i="33" s="1"/>
  <c r="AD80" i="33" s="1"/>
  <c r="AD81" i="33" s="1"/>
  <c r="D65" i="20"/>
  <c r="AF12" i="20"/>
  <c r="AB30" i="10"/>
  <c r="AB14" i="10" s="1"/>
  <c r="AB24" i="10" s="1"/>
  <c r="AB87" i="31"/>
  <c r="AB66" i="31" s="1"/>
  <c r="AB76" i="31" s="1"/>
  <c r="AB77" i="31" s="1"/>
  <c r="AB80" i="31" s="1"/>
  <c r="AB81" i="31" s="1"/>
  <c r="AE62" i="31"/>
  <c r="AF61" i="31" s="1"/>
  <c r="AD63" i="31"/>
  <c r="AD64" i="31" s="1"/>
  <c r="AF63" i="35" l="1"/>
  <c r="AF64" i="35" s="1"/>
  <c r="AF77" i="35" s="1"/>
  <c r="AF80" i="35" s="1"/>
  <c r="AF81" i="35" s="1"/>
  <c r="AG62" i="38"/>
  <c r="AH61" i="38" s="1"/>
  <c r="AF63" i="38"/>
  <c r="AF64" i="38" s="1"/>
  <c r="AF77" i="38" s="1"/>
  <c r="AF80" i="38" s="1"/>
  <c r="AF81" i="38" s="1"/>
  <c r="AG62" i="35"/>
  <c r="AH61" i="35" s="1"/>
  <c r="C5" i="33"/>
  <c r="H31" i="29" s="1"/>
  <c r="AF62" i="33"/>
  <c r="AG61" i="33" s="1"/>
  <c r="AE63" i="33"/>
  <c r="AE64" i="33" s="1"/>
  <c r="AE77" i="33" s="1"/>
  <c r="AE80" i="33" s="1"/>
  <c r="AE81" i="33" s="1"/>
  <c r="D66" i="20"/>
  <c r="AG12" i="20"/>
  <c r="AC87" i="31"/>
  <c r="AC66" i="31" s="1"/>
  <c r="AC76" i="31" s="1"/>
  <c r="AC77" i="31" s="1"/>
  <c r="AC80" i="31" s="1"/>
  <c r="AC81" i="31" s="1"/>
  <c r="AC30" i="10"/>
  <c r="AC14" i="10" s="1"/>
  <c r="AC24" i="10" s="1"/>
  <c r="AF62" i="31"/>
  <c r="AG61" i="31" s="1"/>
  <c r="AE63" i="31"/>
  <c r="AE64" i="31" s="1"/>
  <c r="AH62" i="38" l="1"/>
  <c r="AI61" i="38" s="1"/>
  <c r="AG63" i="38"/>
  <c r="AG64" i="38" s="1"/>
  <c r="AG77" i="38" s="1"/>
  <c r="AG80" i="38" s="1"/>
  <c r="AG81" i="38" s="1"/>
  <c r="AH62" i="35"/>
  <c r="AI61" i="35" s="1"/>
  <c r="AG63" i="35"/>
  <c r="AG64" i="35" s="1"/>
  <c r="AG77" i="35" s="1"/>
  <c r="AG80" i="35" s="1"/>
  <c r="AG81" i="35" s="1"/>
  <c r="AF63" i="33"/>
  <c r="AF64" i="33" s="1"/>
  <c r="AF77" i="33" s="1"/>
  <c r="AF80" i="33" s="1"/>
  <c r="AF81" i="33" s="1"/>
  <c r="AG62" i="33"/>
  <c r="AH61" i="33" s="1"/>
  <c r="D67" i="20"/>
  <c r="AH12" i="20"/>
  <c r="AD30" i="10"/>
  <c r="AD14" i="10" s="1"/>
  <c r="AD24" i="10" s="1"/>
  <c r="AD87" i="31"/>
  <c r="AD66" i="31" s="1"/>
  <c r="AD76" i="31" s="1"/>
  <c r="AD77" i="31" s="1"/>
  <c r="AD80" i="31" s="1"/>
  <c r="AD81" i="31" s="1"/>
  <c r="AG62" i="31"/>
  <c r="AH61" i="31" s="1"/>
  <c r="AF63" i="31"/>
  <c r="AF64" i="31" s="1"/>
  <c r="AI62" i="38" l="1"/>
  <c r="AJ61" i="38" s="1"/>
  <c r="AH63" i="38"/>
  <c r="AH64" i="38" s="1"/>
  <c r="AH77" i="38" s="1"/>
  <c r="AH80" i="38" s="1"/>
  <c r="AH81" i="38" s="1"/>
  <c r="AI62" i="35"/>
  <c r="AJ61" i="35" s="1"/>
  <c r="AH63" i="35"/>
  <c r="AH64" i="35" s="1"/>
  <c r="AH77" i="35" s="1"/>
  <c r="AH80" i="35" s="1"/>
  <c r="AH81" i="35" s="1"/>
  <c r="AG63" i="33"/>
  <c r="AG64" i="33" s="1"/>
  <c r="AG77" i="33" s="1"/>
  <c r="AG80" i="33" s="1"/>
  <c r="AG81" i="33" s="1"/>
  <c r="AH62" i="33"/>
  <c r="AI61" i="33" s="1"/>
  <c r="D68" i="20"/>
  <c r="AI12" i="20"/>
  <c r="AE87" i="31"/>
  <c r="AE66" i="31" s="1"/>
  <c r="AE76" i="31" s="1"/>
  <c r="AE77" i="31" s="1"/>
  <c r="AE80" i="31" s="1"/>
  <c r="AE81" i="31" s="1"/>
  <c r="AE30" i="10"/>
  <c r="AE14" i="10" s="1"/>
  <c r="AE24" i="10" s="1"/>
  <c r="AH62" i="31"/>
  <c r="AI61" i="31" s="1"/>
  <c r="AG63" i="31"/>
  <c r="AG64" i="31" s="1"/>
  <c r="AJ62" i="38" l="1"/>
  <c r="AK61" i="38" s="1"/>
  <c r="AI63" i="38"/>
  <c r="AI64" i="38" s="1"/>
  <c r="AI77" i="38" s="1"/>
  <c r="AI80" i="38" s="1"/>
  <c r="AI81" i="38" s="1"/>
  <c r="AJ62" i="35"/>
  <c r="AK61" i="35" s="1"/>
  <c r="AI63" i="35"/>
  <c r="AI64" i="35" s="1"/>
  <c r="AI77" i="35" s="1"/>
  <c r="AI80" i="35" s="1"/>
  <c r="AI81" i="35" s="1"/>
  <c r="AH63" i="33"/>
  <c r="AH64" i="33" s="1"/>
  <c r="AH77" i="33" s="1"/>
  <c r="AH80" i="33" s="1"/>
  <c r="AH81" i="33" s="1"/>
  <c r="AI62" i="33"/>
  <c r="AJ61" i="33" s="1"/>
  <c r="D69" i="20"/>
  <c r="AJ12" i="20"/>
  <c r="AF30" i="10"/>
  <c r="AF14" i="10" s="1"/>
  <c r="AF24" i="10" s="1"/>
  <c r="AF87" i="31"/>
  <c r="AF66" i="31" s="1"/>
  <c r="AF76" i="31" s="1"/>
  <c r="AF77" i="31" s="1"/>
  <c r="AF80" i="31" s="1"/>
  <c r="AF81" i="31" s="1"/>
  <c r="AI62" i="31"/>
  <c r="AJ61" i="31" s="1"/>
  <c r="AH63" i="31"/>
  <c r="AH64" i="31" s="1"/>
  <c r="AK62" i="38" l="1"/>
  <c r="AL61" i="38" s="1"/>
  <c r="AJ63" i="38"/>
  <c r="AJ64" i="38" s="1"/>
  <c r="AJ77" i="38" s="1"/>
  <c r="AJ80" i="38" s="1"/>
  <c r="AJ81" i="38" s="1"/>
  <c r="AK62" i="35"/>
  <c r="AL61" i="35" s="1"/>
  <c r="AJ63" i="35"/>
  <c r="AJ64" i="35" s="1"/>
  <c r="AJ77" i="35" s="1"/>
  <c r="AJ80" i="35" s="1"/>
  <c r="AJ81" i="35" s="1"/>
  <c r="AI63" i="33"/>
  <c r="AI64" i="33" s="1"/>
  <c r="AI77" i="33" s="1"/>
  <c r="AI80" i="33" s="1"/>
  <c r="AI81" i="33" s="1"/>
  <c r="AJ62" i="33"/>
  <c r="AK61" i="33" s="1"/>
  <c r="D70" i="20"/>
  <c r="AK12" i="20"/>
  <c r="AG87" i="31"/>
  <c r="AG66" i="31" s="1"/>
  <c r="AG76" i="31" s="1"/>
  <c r="AG77" i="31" s="1"/>
  <c r="AG80" i="31" s="1"/>
  <c r="AG81" i="31" s="1"/>
  <c r="AG30" i="10"/>
  <c r="AG14" i="10" s="1"/>
  <c r="AG24" i="10" s="1"/>
  <c r="AJ62" i="31"/>
  <c r="AK61" i="31" s="1"/>
  <c r="AI63" i="31"/>
  <c r="AI64" i="31" s="1"/>
  <c r="AL62" i="38" l="1"/>
  <c r="AM61" i="38" s="1"/>
  <c r="AK63" i="38"/>
  <c r="AK64" i="38" s="1"/>
  <c r="AK77" i="38" s="1"/>
  <c r="AK80" i="38" s="1"/>
  <c r="AK81" i="38" s="1"/>
  <c r="AL62" i="35"/>
  <c r="AM61" i="35" s="1"/>
  <c r="AK63" i="35"/>
  <c r="AK64" i="35" s="1"/>
  <c r="AK77" i="35" s="1"/>
  <c r="AK80" i="35" s="1"/>
  <c r="AK81" i="35" s="1"/>
  <c r="AK62" i="33"/>
  <c r="AL61" i="33" s="1"/>
  <c r="AJ63" i="33"/>
  <c r="AJ64" i="33" s="1"/>
  <c r="AJ77" i="33" s="1"/>
  <c r="AJ80" i="33" s="1"/>
  <c r="AJ81" i="33" s="1"/>
  <c r="D71" i="20"/>
  <c r="AL12" i="20"/>
  <c r="AH30" i="10"/>
  <c r="AH14" i="10" s="1"/>
  <c r="AH24" i="10" s="1"/>
  <c r="AH87" i="31"/>
  <c r="AH66" i="31" s="1"/>
  <c r="AH76" i="31" s="1"/>
  <c r="AH77" i="31" s="1"/>
  <c r="AH80" i="31" s="1"/>
  <c r="AH81" i="31" s="1"/>
  <c r="AK62" i="31"/>
  <c r="AL61" i="31" s="1"/>
  <c r="AJ63" i="31"/>
  <c r="AJ64" i="31" s="1"/>
  <c r="AM62" i="38" l="1"/>
  <c r="AN61" i="38" s="1"/>
  <c r="AL63" i="38"/>
  <c r="AL64" i="38" s="1"/>
  <c r="AL77" i="38" s="1"/>
  <c r="AL80" i="38" s="1"/>
  <c r="AL81" i="38" s="1"/>
  <c r="AM62" i="35"/>
  <c r="AN61" i="35" s="1"/>
  <c r="AL63" i="35"/>
  <c r="AL64" i="35" s="1"/>
  <c r="AL77" i="35" s="1"/>
  <c r="AL80" i="35" s="1"/>
  <c r="AL81" i="35" s="1"/>
  <c r="AK63" i="33"/>
  <c r="AK64" i="33" s="1"/>
  <c r="AK77" i="33" s="1"/>
  <c r="AK80" i="33" s="1"/>
  <c r="AK81" i="33" s="1"/>
  <c r="AL62" i="33"/>
  <c r="AM61" i="33" s="1"/>
  <c r="D72" i="20"/>
  <c r="AM12" i="20"/>
  <c r="AI87" i="31"/>
  <c r="AI66" i="31" s="1"/>
  <c r="AI76" i="31" s="1"/>
  <c r="AI77" i="31" s="1"/>
  <c r="AI80" i="31" s="1"/>
  <c r="AI81" i="31" s="1"/>
  <c r="C5" i="31" s="1"/>
  <c r="AI30" i="10"/>
  <c r="AI14" i="10" s="1"/>
  <c r="AI24" i="10" s="1"/>
  <c r="AK63" i="31"/>
  <c r="AK64" i="31" s="1"/>
  <c r="AL62" i="31"/>
  <c r="AM61" i="31" s="1"/>
  <c r="C6" i="38" l="1"/>
  <c r="I32" i="29" s="1"/>
  <c r="AN62" i="38"/>
  <c r="AO61" i="38" s="1"/>
  <c r="AM63" i="38"/>
  <c r="AM64" i="38" s="1"/>
  <c r="AM77" i="38" s="1"/>
  <c r="AM80" i="38" s="1"/>
  <c r="AM81" i="38" s="1"/>
  <c r="C6" i="35"/>
  <c r="I30" i="29" s="1"/>
  <c r="AN62" i="35"/>
  <c r="AO61" i="35" s="1"/>
  <c r="AM63" i="35"/>
  <c r="AM64" i="35" s="1"/>
  <c r="AM77" i="35" s="1"/>
  <c r="AM80" i="35" s="1"/>
  <c r="AM81" i="35" s="1"/>
  <c r="H29" i="29"/>
  <c r="AL63" i="33"/>
  <c r="AL64" i="33" s="1"/>
  <c r="AL77" i="33" s="1"/>
  <c r="AL80" i="33" s="1"/>
  <c r="AL81" i="33" s="1"/>
  <c r="C6" i="33" s="1"/>
  <c r="I31" i="29" s="1"/>
  <c r="AM62" i="33"/>
  <c r="AN61" i="33" s="1"/>
  <c r="D73" i="20"/>
  <c r="AN12" i="20"/>
  <c r="AJ30" i="10"/>
  <c r="AJ14" i="10" s="1"/>
  <c r="AJ24" i="10" s="1"/>
  <c r="AJ87" i="31"/>
  <c r="AJ66" i="31" s="1"/>
  <c r="AJ76" i="31" s="1"/>
  <c r="AJ77" i="31" s="1"/>
  <c r="AJ80" i="31" s="1"/>
  <c r="AJ81" i="31" s="1"/>
  <c r="AM62" i="31"/>
  <c r="AN61" i="31" s="1"/>
  <c r="AL63" i="31"/>
  <c r="AL64" i="31" s="1"/>
  <c r="AN63" i="35" l="1"/>
  <c r="AN64" i="35" s="1"/>
  <c r="AN77" i="35" s="1"/>
  <c r="AN80" i="35" s="1"/>
  <c r="AN81" i="35" s="1"/>
  <c r="AN63" i="38"/>
  <c r="AN64" i="38" s="1"/>
  <c r="AN77" i="38" s="1"/>
  <c r="AN80" i="38" s="1"/>
  <c r="AN81" i="38" s="1"/>
  <c r="AO62" i="38"/>
  <c r="AP61" i="38" s="1"/>
  <c r="AO62" i="35"/>
  <c r="AP61" i="35" s="1"/>
  <c r="AM63" i="33"/>
  <c r="AM64" i="33" s="1"/>
  <c r="AM77" i="33" s="1"/>
  <c r="AM80" i="33" s="1"/>
  <c r="AM81" i="33" s="1"/>
  <c r="AN62" i="33"/>
  <c r="AO61" i="33" s="1"/>
  <c r="D75" i="20"/>
  <c r="AO12" i="20"/>
  <c r="AK87" i="31"/>
  <c r="AK66" i="31" s="1"/>
  <c r="AK76" i="31" s="1"/>
  <c r="AK77" i="31" s="1"/>
  <c r="AK80" i="31" s="1"/>
  <c r="AK81" i="31" s="1"/>
  <c r="AK30" i="10"/>
  <c r="AK14" i="10" s="1"/>
  <c r="AK24" i="10" s="1"/>
  <c r="AN62" i="31"/>
  <c r="AO61" i="31" s="1"/>
  <c r="AM63" i="31"/>
  <c r="AM64" i="31" s="1"/>
  <c r="AM77" i="31" s="1"/>
  <c r="AM80" i="31" s="1"/>
  <c r="AP62" i="38" l="1"/>
  <c r="AQ61" i="38" s="1"/>
  <c r="AO63" i="38"/>
  <c r="AO64" i="38" s="1"/>
  <c r="AO77" i="38" s="1"/>
  <c r="AO80" i="38" s="1"/>
  <c r="AO81" i="38" s="1"/>
  <c r="AP62" i="35"/>
  <c r="AQ61" i="35" s="1"/>
  <c r="AO63" i="35"/>
  <c r="AO64" i="35" s="1"/>
  <c r="AO77" i="35" s="1"/>
  <c r="AO80" i="35" s="1"/>
  <c r="AO81" i="35" s="1"/>
  <c r="AN63" i="33"/>
  <c r="AN64" i="33" s="1"/>
  <c r="AN77" i="33" s="1"/>
  <c r="AN80" i="33" s="1"/>
  <c r="AN81" i="33" s="1"/>
  <c r="AO62" i="33"/>
  <c r="AP61" i="33" s="1"/>
  <c r="AL30" i="10"/>
  <c r="AL14" i="10" s="1"/>
  <c r="AL24" i="10" s="1"/>
  <c r="AL87" i="31"/>
  <c r="AL66" i="31" s="1"/>
  <c r="AL76" i="31" s="1"/>
  <c r="AL77" i="31" s="1"/>
  <c r="AL80" i="31" s="1"/>
  <c r="AL81" i="31" s="1"/>
  <c r="AM81" i="31" s="1"/>
  <c r="AO62" i="31"/>
  <c r="AP61" i="31" s="1"/>
  <c r="AN63" i="31"/>
  <c r="AN64" i="31" s="1"/>
  <c r="AN77" i="31" s="1"/>
  <c r="AN80" i="31" s="1"/>
  <c r="AP63" i="38" l="1"/>
  <c r="AP64" i="38" s="1"/>
  <c r="AP77" i="38" s="1"/>
  <c r="AP80" i="38" s="1"/>
  <c r="AP81" i="38" s="1"/>
  <c r="AP63" i="35"/>
  <c r="AP64" i="35" s="1"/>
  <c r="AP77" i="35" s="1"/>
  <c r="AP80" i="35" s="1"/>
  <c r="AP81" i="35" s="1"/>
  <c r="AQ62" i="38"/>
  <c r="AR61" i="38" s="1"/>
  <c r="AQ62" i="35"/>
  <c r="AR61" i="35" s="1"/>
  <c r="AO63" i="33"/>
  <c r="AO64" i="33" s="1"/>
  <c r="AO77" i="33" s="1"/>
  <c r="AO80" i="33" s="1"/>
  <c r="AO81" i="33" s="1"/>
  <c r="AP62" i="33"/>
  <c r="AQ61" i="33" s="1"/>
  <c r="AN81" i="31"/>
  <c r="AP62" i="31"/>
  <c r="AQ61" i="31" s="1"/>
  <c r="AO63" i="31"/>
  <c r="AO64" i="31" s="1"/>
  <c r="AO77" i="31" s="1"/>
  <c r="AO80" i="31" s="1"/>
  <c r="AR62" i="38" l="1"/>
  <c r="AS61" i="38" s="1"/>
  <c r="AQ63" i="38"/>
  <c r="AQ64" i="38" s="1"/>
  <c r="AQ77" i="38" s="1"/>
  <c r="AQ80" i="38" s="1"/>
  <c r="AQ81" i="38" s="1"/>
  <c r="AR62" i="35"/>
  <c r="AS61" i="35" s="1"/>
  <c r="AQ63" i="35"/>
  <c r="AQ64" i="35" s="1"/>
  <c r="AQ77" i="35" s="1"/>
  <c r="AQ80" i="35" s="1"/>
  <c r="AQ81" i="35" s="1"/>
  <c r="AP63" i="33"/>
  <c r="AP64" i="33" s="1"/>
  <c r="AP77" i="33" s="1"/>
  <c r="AP80" i="33" s="1"/>
  <c r="AP81" i="33" s="1"/>
  <c r="AQ62" i="33"/>
  <c r="AR61" i="33" s="1"/>
  <c r="AO81" i="31"/>
  <c r="AQ62" i="31"/>
  <c r="AR61" i="31" s="1"/>
  <c r="AP63" i="31"/>
  <c r="AP64" i="31" s="1"/>
  <c r="AP77" i="31" s="1"/>
  <c r="AP80" i="31" s="1"/>
  <c r="AR63" i="35" l="1"/>
  <c r="AR64" i="35" s="1"/>
  <c r="AR77" i="35" s="1"/>
  <c r="AR80" i="35" s="1"/>
  <c r="AR81" i="35" s="1"/>
  <c r="AS62" i="38"/>
  <c r="AT61" i="38" s="1"/>
  <c r="AR63" i="38"/>
  <c r="AR64" i="38" s="1"/>
  <c r="AR77" i="38" s="1"/>
  <c r="AR80" i="38" s="1"/>
  <c r="AR81" i="38" s="1"/>
  <c r="AS62" i="35"/>
  <c r="AT61" i="35" s="1"/>
  <c r="AR62" i="33"/>
  <c r="AS61" i="33" s="1"/>
  <c r="AQ63" i="33"/>
  <c r="AQ64" i="33" s="1"/>
  <c r="AQ77" i="33" s="1"/>
  <c r="AQ80" i="33" s="1"/>
  <c r="AQ81" i="33" s="1"/>
  <c r="AP81" i="31"/>
  <c r="AR62" i="31"/>
  <c r="AS61" i="31" s="1"/>
  <c r="AQ63" i="31"/>
  <c r="AQ64" i="31" s="1"/>
  <c r="AQ77" i="31" s="1"/>
  <c r="AQ80" i="31" s="1"/>
  <c r="AT62" i="38" l="1"/>
  <c r="AU61" i="38" s="1"/>
  <c r="AS63" i="38"/>
  <c r="AS64" i="38" s="1"/>
  <c r="AS77" i="38" s="1"/>
  <c r="AS80" i="38" s="1"/>
  <c r="AS81" i="38" s="1"/>
  <c r="AT62" i="35"/>
  <c r="AU61" i="35" s="1"/>
  <c r="AS63" i="35"/>
  <c r="AS64" i="35" s="1"/>
  <c r="AS77" i="35" s="1"/>
  <c r="AS80" i="35" s="1"/>
  <c r="AS81" i="35" s="1"/>
  <c r="AS62" i="33"/>
  <c r="AT61" i="33" s="1"/>
  <c r="AR63" i="33"/>
  <c r="AR64" i="33" s="1"/>
  <c r="AR77" i="33" s="1"/>
  <c r="AR80" i="33" s="1"/>
  <c r="AR81" i="33" s="1"/>
  <c r="AQ81" i="31"/>
  <c r="C6" i="31"/>
  <c r="AS62" i="31"/>
  <c r="AT61" i="31" s="1"/>
  <c r="AR63" i="31"/>
  <c r="AR64" i="31" s="1"/>
  <c r="AR77" i="31" s="1"/>
  <c r="AR80" i="31" s="1"/>
  <c r="AT63" i="35" l="1"/>
  <c r="AT64" i="35" s="1"/>
  <c r="AT77" i="35" s="1"/>
  <c r="AT80" i="35" s="1"/>
  <c r="AT81" i="35" s="1"/>
  <c r="AU62" i="38"/>
  <c r="AV61" i="38" s="1"/>
  <c r="AT63" i="38"/>
  <c r="AT64" i="38" s="1"/>
  <c r="AT77" i="38" s="1"/>
  <c r="AT80" i="38" s="1"/>
  <c r="AT81" i="38" s="1"/>
  <c r="AU62" i="35"/>
  <c r="AV61" i="35" s="1"/>
  <c r="I29" i="29"/>
  <c r="AT62" i="33"/>
  <c r="AU61" i="33" s="1"/>
  <c r="AS63" i="33"/>
  <c r="AS64" i="33" s="1"/>
  <c r="AS77" i="33" s="1"/>
  <c r="AS80" i="33" s="1"/>
  <c r="AS81" i="33" s="1"/>
  <c r="AR81" i="31"/>
  <c r="AS63" i="31"/>
  <c r="AS64" i="31" s="1"/>
  <c r="AS77" i="31" s="1"/>
  <c r="AS80" i="31" s="1"/>
  <c r="AT62" i="31"/>
  <c r="AU61" i="31" s="1"/>
  <c r="AV62" i="38" l="1"/>
  <c r="AW61" i="38" s="1"/>
  <c r="AU63" i="38"/>
  <c r="AU64" i="38" s="1"/>
  <c r="AU77" i="38" s="1"/>
  <c r="AU80" i="38" s="1"/>
  <c r="AU81" i="38" s="1"/>
  <c r="AV62" i="35"/>
  <c r="AW61" i="35" s="1"/>
  <c r="AU63" i="35"/>
  <c r="AU64" i="35" s="1"/>
  <c r="AU77" i="35" s="1"/>
  <c r="AU80" i="35" s="1"/>
  <c r="AU81" i="35" s="1"/>
  <c r="AU62" i="33"/>
  <c r="AV61" i="33" s="1"/>
  <c r="AT63" i="33"/>
  <c r="AT64" i="33" s="1"/>
  <c r="AT77" i="33" s="1"/>
  <c r="AT80" i="33" s="1"/>
  <c r="AT81" i="33" s="1"/>
  <c r="AS81" i="31"/>
  <c r="AU62" i="31"/>
  <c r="AV61" i="31" s="1"/>
  <c r="AT63" i="31"/>
  <c r="AT64" i="31" s="1"/>
  <c r="AT77" i="31" s="1"/>
  <c r="AT80" i="31" s="1"/>
  <c r="AV63" i="35" l="1"/>
  <c r="AV64" i="35" s="1"/>
  <c r="AV77" i="35" s="1"/>
  <c r="AV80" i="35" s="1"/>
  <c r="AV81" i="35" s="1"/>
  <c r="AW62" i="38"/>
  <c r="AX61" i="38" s="1"/>
  <c r="AV63" i="38"/>
  <c r="AV64" i="38" s="1"/>
  <c r="AV77" i="38" s="1"/>
  <c r="AV80" i="38" s="1"/>
  <c r="AV81" i="38" s="1"/>
  <c r="AW62" i="35"/>
  <c r="AX61" i="35" s="1"/>
  <c r="AU63" i="33"/>
  <c r="AU64" i="33" s="1"/>
  <c r="AU77" i="33" s="1"/>
  <c r="AU80" i="33" s="1"/>
  <c r="AU81" i="33" s="1"/>
  <c r="AV62" i="33"/>
  <c r="AW61" i="33" s="1"/>
  <c r="AT81" i="31"/>
  <c r="AV62" i="31"/>
  <c r="AW61" i="31" s="1"/>
  <c r="AU63" i="31"/>
  <c r="AU64" i="31" s="1"/>
  <c r="AU77" i="31" s="1"/>
  <c r="AU80" i="31" s="1"/>
  <c r="AX62" i="38" l="1"/>
  <c r="AY61" i="38" s="1"/>
  <c r="AW63" i="38"/>
  <c r="AW64" i="38" s="1"/>
  <c r="AW77" i="38" s="1"/>
  <c r="AW80" i="38" s="1"/>
  <c r="AW81" i="38" s="1"/>
  <c r="AX62" i="35"/>
  <c r="AY61" i="35" s="1"/>
  <c r="AW63" i="35"/>
  <c r="AW64" i="35" s="1"/>
  <c r="AW77" i="35" s="1"/>
  <c r="AW80" i="35" s="1"/>
  <c r="AW81" i="35" s="1"/>
  <c r="AV63" i="33"/>
  <c r="AV64" i="33" s="1"/>
  <c r="AV77" i="33" s="1"/>
  <c r="AV80" i="33" s="1"/>
  <c r="AV81" i="33" s="1"/>
  <c r="AW62" i="33"/>
  <c r="AX61" i="33" s="1"/>
  <c r="AU81" i="31"/>
  <c r="AW62" i="31"/>
  <c r="AX61" i="31" s="1"/>
  <c r="AV63" i="31"/>
  <c r="AV64" i="31" s="1"/>
  <c r="AV77" i="31" s="1"/>
  <c r="AV80" i="31" s="1"/>
  <c r="AY62" i="38" l="1"/>
  <c r="AZ61" i="38" s="1"/>
  <c r="AX63" i="38"/>
  <c r="AX64" i="38" s="1"/>
  <c r="AX77" i="38" s="1"/>
  <c r="AX80" i="38" s="1"/>
  <c r="AX81" i="38" s="1"/>
  <c r="AY62" i="35"/>
  <c r="AZ61" i="35" s="1"/>
  <c r="AX63" i="35"/>
  <c r="AX64" i="35" s="1"/>
  <c r="AX77" i="35" s="1"/>
  <c r="AX80" i="35" s="1"/>
  <c r="AX81" i="35" s="1"/>
  <c r="AW63" i="33"/>
  <c r="AW64" i="33" s="1"/>
  <c r="AW77" i="33" s="1"/>
  <c r="AW80" i="33" s="1"/>
  <c r="AW81" i="33" s="1"/>
  <c r="AX62" i="33"/>
  <c r="AY61" i="33" s="1"/>
  <c r="AV81" i="31"/>
  <c r="AX62" i="31"/>
  <c r="AY61" i="31" s="1"/>
  <c r="AW63" i="31"/>
  <c r="AW64" i="31" s="1"/>
  <c r="AW77" i="31" s="1"/>
  <c r="AW80" i="31" s="1"/>
  <c r="AZ62" i="38" l="1"/>
  <c r="BA61" i="38" s="1"/>
  <c r="AY63" i="38"/>
  <c r="AY64" i="38" s="1"/>
  <c r="AY77" i="38" s="1"/>
  <c r="AY80" i="38" s="1"/>
  <c r="AY81" i="38" s="1"/>
  <c r="AZ62" i="35"/>
  <c r="BA61" i="35" s="1"/>
  <c r="AY63" i="35"/>
  <c r="AY64" i="35" s="1"/>
  <c r="AY77" i="35" s="1"/>
  <c r="AY80" i="35" s="1"/>
  <c r="AY81" i="35" s="1"/>
  <c r="AY62" i="33"/>
  <c r="AZ61" i="33" s="1"/>
  <c r="AX63" i="33"/>
  <c r="AX64" i="33" s="1"/>
  <c r="AX77" i="33" s="1"/>
  <c r="AX80" i="33" s="1"/>
  <c r="AX81" i="33" s="1"/>
  <c r="AW81" i="31"/>
  <c r="AY62" i="31"/>
  <c r="AZ61" i="31" s="1"/>
  <c r="AX63" i="31"/>
  <c r="AX64" i="31" s="1"/>
  <c r="AX77" i="31" s="1"/>
  <c r="AX80" i="31" s="1"/>
  <c r="C7" i="38" l="1"/>
  <c r="J32" i="29" s="1"/>
  <c r="BA62" i="38"/>
  <c r="BB61" i="38" s="1"/>
  <c r="AZ63" i="38"/>
  <c r="AZ64" i="38" s="1"/>
  <c r="AZ77" i="38" s="1"/>
  <c r="AZ80" i="38" s="1"/>
  <c r="AZ81" i="38" s="1"/>
  <c r="C7" i="35"/>
  <c r="J30" i="29" s="1"/>
  <c r="BA62" i="35"/>
  <c r="BB61" i="35" s="1"/>
  <c r="AZ63" i="35"/>
  <c r="AZ64" i="35" s="1"/>
  <c r="AZ77" i="35" s="1"/>
  <c r="AZ80" i="35" s="1"/>
  <c r="AZ81" i="35" s="1"/>
  <c r="AY63" i="33"/>
  <c r="AY64" i="33" s="1"/>
  <c r="AY77" i="33" s="1"/>
  <c r="AY80" i="33" s="1"/>
  <c r="AY81" i="33" s="1"/>
  <c r="C7" i="33" s="1"/>
  <c r="J31" i="29" s="1"/>
  <c r="AZ62" i="33"/>
  <c r="BA61" i="33" s="1"/>
  <c r="AX81" i="31"/>
  <c r="AZ62" i="31"/>
  <c r="BA61" i="31" s="1"/>
  <c r="AY63" i="31"/>
  <c r="AY64" i="31" s="1"/>
  <c r="AY77" i="31" s="1"/>
  <c r="AY80" i="31" s="1"/>
  <c r="BA63" i="35" l="1"/>
  <c r="BA64" i="35" s="1"/>
  <c r="BA77" i="35" s="1"/>
  <c r="BA80" i="35" s="1"/>
  <c r="BA81" i="35" s="1"/>
  <c r="BB62" i="38"/>
  <c r="BC61" i="38" s="1"/>
  <c r="BA63" i="38"/>
  <c r="BA64" i="38" s="1"/>
  <c r="BA77" i="38" s="1"/>
  <c r="BA80" i="38" s="1"/>
  <c r="BA81" i="38" s="1"/>
  <c r="BB62" i="35"/>
  <c r="BC61" i="35" s="1"/>
  <c r="AZ63" i="33"/>
  <c r="AZ64" i="33" s="1"/>
  <c r="AZ77" i="33" s="1"/>
  <c r="AZ80" i="33" s="1"/>
  <c r="AZ81" i="33" s="1"/>
  <c r="BA62" i="33"/>
  <c r="BB61" i="33" s="1"/>
  <c r="AY81" i="31"/>
  <c r="BA62" i="31"/>
  <c r="BB61" i="31" s="1"/>
  <c r="AZ63" i="31"/>
  <c r="AZ64" i="31" s="1"/>
  <c r="AZ77" i="31" s="1"/>
  <c r="AZ80" i="31" s="1"/>
  <c r="BC62" i="38" l="1"/>
  <c r="BD61" i="38" s="1"/>
  <c r="BB63" i="38"/>
  <c r="BB64" i="38" s="1"/>
  <c r="BB77" i="38" s="1"/>
  <c r="BB80" i="38" s="1"/>
  <c r="BB81" i="38" s="1"/>
  <c r="BC62" i="35"/>
  <c r="BD61" i="35" s="1"/>
  <c r="BB63" i="35"/>
  <c r="BB64" i="35" s="1"/>
  <c r="BB77" i="35" s="1"/>
  <c r="BB80" i="35" s="1"/>
  <c r="BB81" i="35" s="1"/>
  <c r="BA63" i="33"/>
  <c r="BA64" i="33" s="1"/>
  <c r="BA77" i="33" s="1"/>
  <c r="BA80" i="33" s="1"/>
  <c r="BA81" i="33" s="1"/>
  <c r="BB62" i="33"/>
  <c r="BC61" i="33" s="1"/>
  <c r="AZ81" i="31"/>
  <c r="BB62" i="31"/>
  <c r="BC61" i="31" s="1"/>
  <c r="BA63" i="31"/>
  <c r="BA64" i="31" s="1"/>
  <c r="BA77" i="31" s="1"/>
  <c r="BA80" i="31" s="1"/>
  <c r="BC63" i="35" l="1"/>
  <c r="BC64" i="35" s="1"/>
  <c r="BC77" i="35" s="1"/>
  <c r="BC80" i="35" s="1"/>
  <c r="BC81" i="35" s="1"/>
  <c r="BD62" i="38"/>
  <c r="BD63" i="38" s="1"/>
  <c r="BD64" i="38" s="1"/>
  <c r="BD77" i="38" s="1"/>
  <c r="BD80" i="38" s="1"/>
  <c r="BC63" i="38"/>
  <c r="BC64" i="38" s="1"/>
  <c r="BC77" i="38" s="1"/>
  <c r="BC80" i="38" s="1"/>
  <c r="BC81" i="38" s="1"/>
  <c r="BD62" i="35"/>
  <c r="BD63" i="35" s="1"/>
  <c r="BD64" i="35" s="1"/>
  <c r="BD77" i="35" s="1"/>
  <c r="BD80" i="35" s="1"/>
  <c r="BC62" i="33"/>
  <c r="BD61" i="33" s="1"/>
  <c r="BB63" i="33"/>
  <c r="BB64" i="33" s="1"/>
  <c r="BB77" i="33" s="1"/>
  <c r="BB80" i="33" s="1"/>
  <c r="BB81" i="33" s="1"/>
  <c r="BA81" i="31"/>
  <c r="BC62" i="31"/>
  <c r="BD61" i="31" s="1"/>
  <c r="BB63" i="31"/>
  <c r="BB64" i="31" s="1"/>
  <c r="BB77" i="31" s="1"/>
  <c r="BB80" i="31" s="1"/>
  <c r="BD81" i="38" l="1"/>
  <c r="BD81" i="35"/>
  <c r="BC63" i="33"/>
  <c r="BC64" i="33" s="1"/>
  <c r="BC77" i="33" s="1"/>
  <c r="BC80" i="33" s="1"/>
  <c r="BC81" i="33" s="1"/>
  <c r="BD62" i="33"/>
  <c r="BD63" i="33" s="1"/>
  <c r="BD64" i="33" s="1"/>
  <c r="BD77" i="33" s="1"/>
  <c r="BD80" i="33" s="1"/>
  <c r="BB81" i="31"/>
  <c r="BD62" i="31"/>
  <c r="BD63" i="31" s="1"/>
  <c r="BD64" i="31" s="1"/>
  <c r="BD77" i="31" s="1"/>
  <c r="BD80" i="31" s="1"/>
  <c r="BC63" i="31"/>
  <c r="BC64" i="31" s="1"/>
  <c r="BC77" i="31" s="1"/>
  <c r="BC80" i="31" s="1"/>
  <c r="BD81" i="33" l="1"/>
  <c r="BC81" i="31"/>
  <c r="BD81" i="31" s="1"/>
  <c r="C7" i="31" s="1"/>
  <c r="J29" i="29" s="1"/>
</calcChain>
</file>

<file path=xl/sharedStrings.xml><?xml version="1.0" encoding="utf-8"?>
<sst xmlns="http://schemas.openxmlformats.org/spreadsheetml/2006/main" count="1377" uniqueCount="375">
  <si>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</si>
  <si>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</si>
  <si>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</si>
  <si>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</si>
  <si>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</si>
  <si>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</si>
  <si>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</si>
  <si>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</si>
  <si>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</si>
  <si>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</si>
  <si>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</si>
  <si>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</si>
  <si>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</si>
  <si>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</si>
  <si>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</si>
  <si>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</si>
  <si>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</si>
  <si>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</si>
  <si>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</si>
  <si>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</si>
  <si>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</si>
  <si>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</si>
  <si>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</si>
  <si>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</si>
  <si>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</si>
  <si>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</si>
  <si>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</si>
  <si>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</si>
  <si>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</si>
  <si>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</si>
  <si>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</si>
  <si>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</si>
  <si>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</si>
  <si>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</si>
  <si>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</si>
  <si>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</si>
  <si>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</si>
  <si>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</si>
  <si>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</si>
  <si>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</si>
  <si>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</si>
  <si>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</si>
  <si>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</si>
  <si>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</si>
  <si>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</si>
  <si>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</si>
  <si>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</si>
  <si>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</si>
  <si>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</si>
  <si>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</si>
  <si>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</si>
  <si>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</si>
  <si>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</si>
  <si>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</si>
  <si>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</si>
  <si>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</si>
  <si>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</si>
  <si>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</si>
  <si>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</si>
  <si>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</si>
  <si>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</si>
  <si>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</si>
  <si>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</si>
  <si>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</si>
  <si>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</si>
  <si>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</si>
  <si>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</si>
  <si>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</si>
  <si>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</si>
  <si>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</si>
  <si>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</si>
  <si>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</si>
  <si>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</si>
  <si>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</si>
  <si>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</si>
  <si>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</si>
  <si>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</si>
  <si>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</si>
  <si>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</si>
  <si>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</si>
  <si>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</si>
  <si>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</si>
  <si>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</si>
  <si>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</si>
  <si>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</si>
  <si>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</si>
  <si>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</si>
  <si>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</si>
  <si>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</si>
  <si>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</si>
  <si>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</si>
  <si>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</si>
  <si>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</si>
  <si>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</si>
  <si>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</si>
  <si>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</si>
  <si>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</si>
  <si>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</si>
  <si>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</si>
  <si>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</si>
  <si>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</si>
  <si>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</si>
  <si>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</si>
  <si>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</si>
  <si>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</si>
  <si>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</si>
  <si>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</si>
  <si>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</si>
  <si>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</si>
  <si>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</si>
  <si>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</si>
  <si>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</si>
  <si>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</si>
  <si>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</si>
  <si>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</si>
  <si>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</si>
  <si>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</si>
  <si>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</si>
  <si>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</si>
  <si>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</si>
  <si>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</si>
  <si>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</si>
  <si>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</si>
  <si>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</si>
  <si>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</si>
  <si>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</si>
  <si>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</si>
  <si>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</si>
  <si>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</si>
  <si>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</si>
  <si>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</si>
  <si>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</si>
  <si>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</si>
  <si>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</si>
  <si>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</si>
  <si>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</si>
  <si>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</si>
  <si>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</si>
  <si>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</si>
  <si>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</si>
  <si>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</si>
  <si>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</si>
  <si>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</si>
  <si>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</si>
  <si>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</si>
  <si>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</si>
  <si>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</si>
  <si>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</si>
  <si>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</si>
  <si>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</si>
  <si>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</si>
  <si>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</si>
  <si>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</si>
  <si>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</si>
  <si>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</si>
  <si>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</si>
  <si>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</si>
  <si>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</si>
  <si>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</si>
  <si>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</si>
  <si>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</si>
  <si>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</si>
  <si>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</si>
  <si>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</si>
  <si>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</si>
  <si>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</si>
  <si>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</si>
  <si>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</si>
  <si>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</si>
  <si>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</si>
  <si>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</si>
  <si>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</si>
  <si>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</si>
  <si>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</si>
  <si>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</si>
  <si>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</si>
  <si>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</si>
  <si>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</si>
  <si>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</si>
  <si>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</si>
  <si>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</si>
  <si>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</si>
  <si>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</si>
  <si>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</si>
  <si>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</si>
  <si>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</si>
  <si>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</si>
  <si>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</si>
  <si>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</si>
  <si>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</si>
  <si>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</si>
  <si>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</si>
  <si>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</si>
  <si>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</si>
  <si>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</si>
  <si>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</si>
  <si>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</si>
  <si>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</si>
  <si>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</si>
  <si>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</si>
  <si>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</si>
  <si>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</si>
  <si>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</si>
  <si>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</si>
  <si>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</si>
  <si>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</si>
  <si>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</si>
  <si>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</si>
  <si>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</si>
  <si>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</si>
  <si>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</si>
  <si>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</si>
  <si>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</si>
  <si>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</si>
  <si>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</si>
  <si>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</si>
  <si>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</si>
  <si>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</si>
  <si>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</si>
  <si>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</si>
  <si>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</si>
  <si>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</si>
  <si>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</si>
  <si>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</si>
  <si>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</si>
  <si>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</si>
  <si>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</si>
  <si>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</si>
  <si>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</si>
  <si>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</si>
  <si>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</si>
  <si>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</si>
  <si>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</si>
  <si>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</si>
  <si>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</si>
  <si>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</si>
  <si>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</si>
  <si>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</si>
  <si>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</si>
  <si>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</si>
  <si>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</si>
  <si>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</si>
  <si>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</si>
  <si>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</si>
  <si>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</si>
  <si>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</si>
  <si>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</si>
  <si>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</si>
  <si>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</si>
  <si>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</si>
  <si>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</si>
  <si>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</si>
  <si>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</si>
  <si>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</si>
  <si>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</si>
  <si>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</si>
  <si>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</si>
  <si>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</si>
  <si>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</si>
  <si>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</si>
  <si>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</si>
  <si>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</si>
  <si>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</si>
  <si>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</si>
  <si>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</si>
  <si>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</si>
  <si>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</si>
  <si>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</si>
  <si>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</si>
  <si>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</si>
  <si>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</si>
  <si>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</si>
  <si>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</si>
  <si>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</si>
  <si>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</si>
  <si>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</si>
  <si>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</si>
  <si>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</si>
  <si>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</si>
  <si>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</si>
  <si>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</si>
  <si>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</si>
  <si>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</si>
  <si>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</si>
  <si>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</si>
  <si>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</si>
  <si>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</si>
  <si>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</si>
  <si>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</si>
  <si>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</si>
  <si>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</si>
  <si>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</si>
  <si>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</si>
  <si>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</si>
  <si>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</si>
  <si>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</si>
  <si>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</si>
  <si>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</si>
  <si>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</si>
  <si>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</si>
  <si>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</si>
  <si>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</si>
  <si>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</si>
  <si>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</si>
  <si>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</si>
  <si>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</si>
  <si>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</si>
  <si>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</si>
  <si>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</si>
  <si>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</si>
  <si>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</si>
  <si>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</si>
  <si>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</si>
  <si>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</si>
  <si>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</si>
  <si>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</si>
  <si>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</si>
  <si>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</si>
  <si>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</si>
  <si>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</si>
  <si>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</si>
  <si>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</si>
  <si>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</si>
  <si>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</si>
  <si>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</si>
  <si>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</si>
  <si>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</si>
  <si>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</si>
  <si>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</si>
  <si>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</si>
  <si>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</si>
  <si>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</si>
  <si>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</si>
  <si>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</si>
  <si>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</si>
  <si>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</si>
  <si>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</si>
  <si>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</si>
  <si>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</si>
  <si>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Does not represent the least cost option</t>
  </si>
  <si>
    <t>Baseline</t>
  </si>
  <si>
    <t>Option 2</t>
  </si>
  <si>
    <t>Establish new GSP near northern edge of Exeter.</t>
  </si>
  <si>
    <t xml:space="preserve">Does not represent the least cost option. </t>
  </si>
  <si>
    <t>All works assumed to be accommodated within existing site boundaries.</t>
  </si>
  <si>
    <t>132kV circuit all underground.</t>
  </si>
  <si>
    <t>132kV circuit assumed 50% overhead, 50% underground.</t>
  </si>
  <si>
    <r>
      <t xml:space="preserve">Workings / assumptions used for costing </t>
    </r>
    <r>
      <rPr>
        <b/>
        <sz val="14"/>
        <color rgb="FF0070C0"/>
        <rFont val="Calibri"/>
        <family val="2"/>
        <scheme val="minor"/>
      </rPr>
      <t>option 2</t>
    </r>
  </si>
  <si>
    <t>Create new GSP site with 2 x GTx.</t>
  </si>
  <si>
    <t>CBA Option - Baseline Scenario</t>
  </si>
  <si>
    <t>Create additional 132kV circuit between Exeter Main GSP and Exeter City BSP by connection off D route (approx. 4km).</t>
  </si>
  <si>
    <t>CBA Option 1</t>
  </si>
  <si>
    <t>Create additional 132kV circuit directly between Exeter Main GSP and Exeter City BSP (approx. 14km) .</t>
  </si>
  <si>
    <t>Install new GTx at Exeter City.</t>
  </si>
  <si>
    <t>CBA Option 2</t>
  </si>
  <si>
    <t>New GSP site assumed to be readily available no land purchase costs included.</t>
  </si>
  <si>
    <t>Create 2 x 132kV circuits (approx. 9km) from Exeter Main assumed 50% overhead and 50% underground.</t>
  </si>
  <si>
    <t>Option 1(i)</t>
  </si>
  <si>
    <t>Option 2(i)</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</si>
  <si>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</si>
  <si>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</si>
  <si>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r>
      <t xml:space="preserve">Workings / assumptions used for costing </t>
    </r>
    <r>
      <rPr>
        <b/>
        <sz val="14"/>
        <color rgb="FF0070C0"/>
        <rFont val="Calibri"/>
        <family val="2"/>
        <scheme val="minor"/>
      </rPr>
      <t>option 2(i)</t>
    </r>
  </si>
  <si>
    <t>The baseline option is still the optimum solution even with a 10% increment in costs</t>
  </si>
  <si>
    <t>1(i)</t>
  </si>
  <si>
    <t>2(i)</t>
  </si>
  <si>
    <t>This is the most cost effective way of creating additional capacity at Exeter Main BSP</t>
  </si>
  <si>
    <t>Install new 132kV circuit directly between Exeter Main GSP and Exeter City BSP</t>
  </si>
  <si>
    <t>Establish new GSP near northern edge of Exeter</t>
  </si>
  <si>
    <t>CBA Option 2(i)</t>
  </si>
  <si>
    <t>CBA Option 1(i)</t>
  </si>
  <si>
    <t>To address the forecast loading of Exeter City 132/33kV substation beyond its firm capacity.</t>
  </si>
  <si>
    <t>Install new 132kV circuit directly between Exeter Main GSP and Exeter City BSP (approx. 14km). Install new Grid Transformer at Exeter City BSP.</t>
  </si>
  <si>
    <t>Sensitivity Analysis of the adopted Baseline option (New 132kV circuit between Exeter Main GSP and Exeter City BSP) in relation to option 1 in  the event that its implementation costs (and related I&amp;M costs) increased by around 10%</t>
  </si>
  <si>
    <t>Sensitivity Analysis of the adopted Baseline option (New 132kV circuit between Exeter Main GSP and Exeter City BSP) in relation to option 2 in  the event that its implementation costs (and related I&amp;M costs) increased by around 10%</t>
  </si>
  <si>
    <t>Install new 132kV circuit between Exeter Main GSP and Exeter City BSP (approx. 4km from connection off D line). Install new Grid Transformer at Exeter City BSP.</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</si>
</sst>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s>
  <fonts count="54">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b/>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u/>
      <sz val="10"/>
      <name val="Verdana"/>
      <family val="2"/>
    </font>
  </fonts>
  <fills count="4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2" fillId="0" borderId="0" applyNumberFormat="0" applyFill="0" applyBorder="0" applyAlignment="0" applyProtection="0">
      <alignment vertical="top"/>
      <protection locked="0"/>
    </xf>
    <xf numFmtId="0" fontId="2" fillId="0" borderId="0"/>
    <xf numFmtId="0" fontId="2" fillId="0" borderId="0"/>
    <xf numFmtId="0" fontId="2" fillId="0" borderId="0"/>
    <xf numFmtId="0" fontId="33" fillId="0" borderId="0"/>
    <xf numFmtId="0" fontId="34" fillId="0" borderId="0"/>
    <xf numFmtId="0" fontId="2" fillId="0" borderId="0"/>
    <xf numFmtId="0" fontId="2" fillId="0" borderId="0"/>
    <xf numFmtId="0" fontId="35" fillId="10"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8"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6" fillId="11" borderId="0" applyNumberFormat="0" applyBorder="0" applyAlignment="0" applyProtection="0"/>
    <xf numFmtId="0" fontId="35" fillId="19" borderId="0" applyNumberFormat="0" applyBorder="0" applyAlignment="0" applyProtection="0"/>
    <xf numFmtId="0" fontId="35" fillId="14" borderId="0" applyNumberFormat="0" applyBorder="0" applyAlignment="0" applyProtection="0"/>
    <xf numFmtId="0" fontId="36" fillId="20" borderId="0" applyNumberFormat="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4" fontId="2" fillId="0" borderId="0" applyFont="0" applyFill="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74" fontId="2" fillId="24" borderId="26">
      <alignment vertical="center"/>
      <protection locked="0"/>
    </xf>
    <xf numFmtId="0" fontId="34" fillId="0" borderId="0"/>
    <xf numFmtId="0" fontId="34" fillId="0" borderId="0"/>
    <xf numFmtId="0" fontId="33" fillId="0" borderId="0" applyFont="0" applyFill="0" applyBorder="0" applyAlignment="0" applyProtection="0"/>
    <xf numFmtId="0" fontId="33" fillId="0" borderId="0" applyFont="0" applyFill="0" applyBorder="0" applyAlignment="0" applyProtection="0"/>
    <xf numFmtId="0" fontId="34" fillId="0" borderId="0"/>
    <xf numFmtId="0" fontId="44" fillId="0" borderId="0"/>
    <xf numFmtId="0" fontId="34" fillId="0" borderId="0"/>
    <xf numFmtId="0" fontId="4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6" fontId="44" fillId="26" borderId="3">
      <alignment vertical="center"/>
    </xf>
    <xf numFmtId="176" fontId="37" fillId="27" borderId="3">
      <alignment vertical="center"/>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4" fontId="45" fillId="29" borderId="27" applyNumberFormat="0" applyProtection="0">
      <alignment vertical="center"/>
    </xf>
    <xf numFmtId="4" fontId="46" fillId="29" borderId="27" applyNumberFormat="0" applyProtection="0">
      <alignment vertical="center"/>
    </xf>
    <xf numFmtId="4" fontId="45" fillId="29" borderId="27" applyNumberFormat="0" applyProtection="0">
      <alignment horizontal="left" vertical="center" indent="1"/>
    </xf>
    <xf numFmtId="0" fontId="45" fillId="29" borderId="27" applyNumberFormat="0" applyProtection="0">
      <alignment horizontal="left" vertical="top" indent="1"/>
    </xf>
    <xf numFmtId="4" fontId="45" fillId="30" borderId="0" applyNumberFormat="0" applyProtection="0">
      <alignment horizontal="left" vertical="center" indent="1"/>
    </xf>
    <xf numFmtId="4" fontId="47" fillId="31" borderId="27" applyNumberFormat="0" applyProtection="0">
      <alignment horizontal="right" vertical="center"/>
    </xf>
    <xf numFmtId="4" fontId="47" fillId="32" borderId="27" applyNumberFormat="0" applyProtection="0">
      <alignment horizontal="right" vertical="center"/>
    </xf>
    <xf numFmtId="4" fontId="47" fillId="33" borderId="27" applyNumberFormat="0" applyProtection="0">
      <alignment horizontal="right" vertical="center"/>
    </xf>
    <xf numFmtId="4" fontId="47" fillId="34" borderId="27" applyNumberFormat="0" applyProtection="0">
      <alignment horizontal="right" vertical="center"/>
    </xf>
    <xf numFmtId="4" fontId="47" fillId="35" borderId="27" applyNumberFormat="0" applyProtection="0">
      <alignment horizontal="right" vertical="center"/>
    </xf>
    <xf numFmtId="4" fontId="47" fillId="36" borderId="27" applyNumberFormat="0" applyProtection="0">
      <alignment horizontal="right" vertical="center"/>
    </xf>
    <xf numFmtId="4" fontId="47" fillId="37" borderId="27" applyNumberFormat="0" applyProtection="0">
      <alignment horizontal="right" vertical="center"/>
    </xf>
    <xf numFmtId="4" fontId="47" fillId="38" borderId="27" applyNumberFormat="0" applyProtection="0">
      <alignment horizontal="right" vertical="center"/>
    </xf>
    <xf numFmtId="4" fontId="47" fillId="39" borderId="27" applyNumberFormat="0" applyProtection="0">
      <alignment horizontal="right" vertical="center"/>
    </xf>
    <xf numFmtId="4" fontId="45" fillId="40" borderId="28" applyNumberFormat="0" applyProtection="0">
      <alignment horizontal="left" vertical="center" indent="1"/>
    </xf>
    <xf numFmtId="4" fontId="47" fillId="41" borderId="0" applyNumberFormat="0" applyProtection="0">
      <alignment horizontal="left" vertical="center" indent="1"/>
    </xf>
    <xf numFmtId="4" fontId="48" fillId="42" borderId="0" applyNumberFormat="0" applyProtection="0">
      <alignment horizontal="left" vertical="center" indent="1"/>
    </xf>
    <xf numFmtId="4" fontId="47" fillId="30" borderId="27" applyNumberFormat="0" applyProtection="0">
      <alignment horizontal="right" vertical="center"/>
    </xf>
    <xf numFmtId="4" fontId="47" fillId="41" borderId="0" applyNumberFormat="0" applyProtection="0">
      <alignment horizontal="left" vertical="center" indent="1"/>
    </xf>
    <xf numFmtId="4" fontId="47"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7" fillId="45" borderId="27" applyNumberFormat="0" applyProtection="0">
      <alignment vertical="center"/>
    </xf>
    <xf numFmtId="4" fontId="49" fillId="45" borderId="27" applyNumberFormat="0" applyProtection="0">
      <alignment vertical="center"/>
    </xf>
    <xf numFmtId="4" fontId="47" fillId="45" borderId="27" applyNumberFormat="0" applyProtection="0">
      <alignment horizontal="left" vertical="center" indent="1"/>
    </xf>
    <xf numFmtId="0" fontId="47" fillId="45" borderId="27" applyNumberFormat="0" applyProtection="0">
      <alignment horizontal="left" vertical="top" indent="1"/>
    </xf>
    <xf numFmtId="4" fontId="47" fillId="41" borderId="27" applyNumberFormat="0" applyProtection="0">
      <alignment horizontal="right" vertical="center"/>
    </xf>
    <xf numFmtId="4" fontId="49" fillId="41" borderId="27" applyNumberFormat="0" applyProtection="0">
      <alignment horizontal="right" vertical="center"/>
    </xf>
    <xf numFmtId="4" fontId="47" fillId="30" borderId="27" applyNumberFormat="0" applyProtection="0">
      <alignment horizontal="left" vertical="center" indent="1"/>
    </xf>
    <xf numFmtId="0" fontId="47" fillId="30" borderId="27" applyNumberFormat="0" applyProtection="0">
      <alignment horizontal="left" vertical="top" indent="1"/>
    </xf>
    <xf numFmtId="4" fontId="50" fillId="46" borderId="0" applyNumberFormat="0" applyProtection="0">
      <alignment horizontal="left" vertical="center" indent="1"/>
    </xf>
    <xf numFmtId="4" fontId="51" fillId="41" borderId="27" applyNumberFormat="0" applyProtection="0">
      <alignment horizontal="right" vertical="center"/>
    </xf>
    <xf numFmtId="0" fontId="52" fillId="0" borderId="0" applyNumberFormat="0" applyFill="0" applyBorder="0" applyAlignment="0" applyProtection="0"/>
    <xf numFmtId="0" fontId="2" fillId="0" borderId="0" applyFon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cellStyleXfs>
  <cellXfs count="19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1" fillId="0" borderId="0" xfId="10" applyFont="1" applyFill="1" applyBorder="1" applyAlignment="1">
      <alignment horizontal="center"/>
    </xf>
    <xf numFmtId="0" fontId="31" fillId="0" borderId="0" xfId="10" applyFont="1" applyFill="1" applyBorder="1" applyAlignment="1">
      <alignment vertical="center"/>
    </xf>
    <xf numFmtId="0" fontId="30" fillId="0" borderId="0" xfId="10" applyFont="1" applyFill="1" applyBorder="1" applyAlignment="1">
      <alignment horizontal="center"/>
    </xf>
    <xf numFmtId="0" fontId="30" fillId="0" borderId="0" xfId="10" applyFont="1" applyFill="1" applyBorder="1" applyAlignment="1">
      <alignment vertical="center"/>
    </xf>
    <xf numFmtId="0" fontId="0" fillId="0" borderId="0" xfId="0" applyFill="1"/>
    <xf numFmtId="0" fontId="53" fillId="0" borderId="0" xfId="10" applyFont="1" applyFill="1" applyBorder="1" applyAlignment="1">
      <alignment vertical="center"/>
    </xf>
    <xf numFmtId="0" fontId="0" fillId="0" borderId="0" xfId="0" applyAlignment="1">
      <alignment horizontal="center"/>
    </xf>
    <xf numFmtId="0" fontId="0" fillId="0" borderId="0" xfId="0" applyBorder="1" applyAlignment="1">
      <alignment horizontal="center"/>
    </xf>
    <xf numFmtId="0" fontId="0" fillId="0" borderId="0" xfId="0" applyBorder="1"/>
    <xf numFmtId="0" fontId="0" fillId="0" borderId="0" xfId="0"/>
    <xf numFmtId="0" fontId="0" fillId="0" borderId="0" xfId="0" applyFont="1"/>
    <xf numFmtId="0" fontId="0" fillId="0" borderId="0" xfId="0" applyAlignment="1">
      <alignment horizontal="center" vertical="center"/>
    </xf>
    <xf numFmtId="10" fontId="4" fillId="5" borderId="3" xfId="1" applyNumberFormat="1" applyFont="1" applyFill="1" applyBorder="1" applyProtection="1">
      <protection locked="0"/>
    </xf>
    <xf numFmtId="0" fontId="4" fillId="0" borderId="3" xfId="0" applyFont="1" applyBorder="1" applyAlignment="1">
      <alignment vertical="center" wrapText="1"/>
    </xf>
    <xf numFmtId="0" fontId="4" fillId="0" borderId="3" xfId="0" applyFont="1" applyBorder="1" applyAlignment="1">
      <alignment vertical="center"/>
    </xf>
    <xf numFmtId="8" fontId="4" fillId="0" borderId="3" xfId="0" applyNumberFormat="1" applyFont="1" applyBorder="1" applyAlignment="1">
      <alignment horizontal="center" vertical="center"/>
    </xf>
    <xf numFmtId="0" fontId="4" fillId="0" borderId="3" xfId="0" applyFont="1" applyBorder="1" applyAlignment="1">
      <alignment horizontal="center" vertical="top"/>
    </xf>
    <xf numFmtId="0" fontId="4" fillId="0" borderId="3" xfId="0" applyFont="1" applyBorder="1" applyAlignment="1">
      <alignment horizontal="center"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7" xfId="0" applyFont="1" applyBorder="1" applyAlignment="1">
      <alignment horizontal="left" vertical="center"/>
    </xf>
    <xf numFmtId="0" fontId="4" fillId="0" borderId="9" xfId="0" applyFont="1" applyBorder="1" applyAlignment="1">
      <alignment horizontal="left" vertical="center"/>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213">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101" t="s">
        <v>231</v>
      </c>
      <c r="C2" s="101" t="s">
        <v>239</v>
      </c>
      <c r="D2" s="101" t="s">
        <v>238</v>
      </c>
      <c r="E2" s="101" t="s">
        <v>232</v>
      </c>
    </row>
    <row r="3" spans="2:5" s="100" customFormat="1" ht="62.25" customHeight="1">
      <c r="B3" s="102" t="s">
        <v>233</v>
      </c>
      <c r="C3" s="102" t="s">
        <v>236</v>
      </c>
      <c r="D3" s="102"/>
      <c r="E3" s="103" t="s">
        <v>237</v>
      </c>
    </row>
    <row r="4" spans="2:5" s="100" customFormat="1" ht="62.25" customHeight="1">
      <c r="B4" s="102" t="s">
        <v>234</v>
      </c>
      <c r="C4" s="102" t="s">
        <v>240</v>
      </c>
      <c r="D4" s="104">
        <v>41352</v>
      </c>
      <c r="E4" s="102" t="s">
        <v>241</v>
      </c>
    </row>
    <row r="5" spans="2:5" s="100" customFormat="1" ht="84" customHeight="1">
      <c r="B5" s="102" t="s">
        <v>235</v>
      </c>
      <c r="C5" s="102" t="s">
        <v>246</v>
      </c>
      <c r="D5" s="104" t="s">
        <v>242</v>
      </c>
      <c r="E5" s="102" t="s">
        <v>243</v>
      </c>
    </row>
    <row r="6" spans="2:5" ht="111" customHeight="1">
      <c r="B6" s="105" t="s">
        <v>244</v>
      </c>
      <c r="C6" s="105" t="s">
        <v>245</v>
      </c>
      <c r="D6" s="106">
        <v>41380</v>
      </c>
      <c r="E6" s="105"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B3" sqref="B3:D3"/>
    </sheetView>
  </sheetViews>
  <sheetFormatPr defaultRowHeight="15"/>
  <cols>
    <col min="1" max="1" width="5.85546875" style="141" customWidth="1"/>
    <col min="2" max="2" width="64.85546875" style="141" customWidth="1"/>
    <col min="3" max="16384" width="9.140625" style="141"/>
  </cols>
  <sheetData>
    <row r="1" spans="1:4" ht="18.75">
      <c r="A1" s="1" t="s">
        <v>360</v>
      </c>
    </row>
    <row r="2" spans="1:4">
      <c r="A2" s="141" t="s">
        <v>78</v>
      </c>
    </row>
    <row r="3" spans="1:4" ht="49.5" customHeight="1">
      <c r="A3" s="143">
        <v>1</v>
      </c>
      <c r="B3" s="172" t="s">
        <v>359</v>
      </c>
      <c r="C3" s="173"/>
      <c r="D3" s="174"/>
    </row>
    <row r="5" spans="1:4">
      <c r="B5" s="142"/>
    </row>
    <row r="6" spans="1:4">
      <c r="B6" s="135"/>
    </row>
    <row r="7" spans="1:4">
      <c r="B7" s="142"/>
    </row>
    <row r="10" spans="1:4">
      <c r="B10" s="137"/>
    </row>
    <row r="15" spans="1:4">
      <c r="B15" s="137"/>
    </row>
  </sheetData>
  <mergeCells count="1">
    <mergeCell ref="B3:D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4" sqref="E4:E5"/>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354</v>
      </c>
      <c r="C1" s="3" t="s">
        <v>367</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c r="B4" s="48">
        <v>16</v>
      </c>
      <c r="C4" s="44">
        <f>INDEX($E$81:$BD$81,1,$C$9+$B4-1)</f>
        <v>-3.6153164647535116</v>
      </c>
      <c r="D4" s="9"/>
      <c r="E4" s="9"/>
      <c r="F4" s="87"/>
      <c r="G4" s="9"/>
      <c r="I4" s="40"/>
      <c r="AQ4" s="22"/>
      <c r="AR4" s="22"/>
      <c r="AS4" s="22"/>
      <c r="AT4" s="22"/>
      <c r="AU4" s="22"/>
      <c r="AV4" s="22"/>
      <c r="AW4" s="22"/>
      <c r="AX4" s="22"/>
      <c r="AY4" s="22"/>
      <c r="AZ4" s="22"/>
      <c r="BA4" s="22"/>
      <c r="BB4" s="22"/>
      <c r="BC4" s="22"/>
      <c r="BD4" s="22"/>
    </row>
    <row r="5" spans="1:56">
      <c r="B5" s="48">
        <v>24</v>
      </c>
      <c r="C5" s="44">
        <f>INDEX($E$81:$BD$81,1,$C$9+$B5-1)</f>
        <v>-4.5251875907001819</v>
      </c>
      <c r="D5" s="18"/>
      <c r="E5" s="63"/>
      <c r="F5" s="9"/>
      <c r="G5" s="9"/>
      <c r="AQ5" s="22"/>
      <c r="AR5" s="22"/>
      <c r="AS5" s="22"/>
      <c r="AT5" s="22"/>
      <c r="AU5" s="22"/>
      <c r="AV5" s="22"/>
      <c r="AW5" s="22"/>
      <c r="AX5" s="22"/>
      <c r="AY5" s="22"/>
      <c r="AZ5" s="22"/>
      <c r="BA5" s="22"/>
      <c r="BB5" s="22"/>
      <c r="BC5" s="22"/>
      <c r="BD5" s="22"/>
    </row>
    <row r="6" spans="1:56">
      <c r="B6" s="48">
        <v>32</v>
      </c>
      <c r="C6" s="44">
        <f>INDEX($E$81:$BD$81,1,$C$9+$B6-1)</f>
        <v>-5.1469919281903094</v>
      </c>
      <c r="D6" s="9"/>
      <c r="E6" s="9"/>
      <c r="F6" s="9"/>
      <c r="G6" s="9"/>
      <c r="AQ6" s="22"/>
      <c r="AR6" s="22"/>
      <c r="AS6" s="22"/>
      <c r="AT6" s="22"/>
      <c r="AU6" s="22"/>
      <c r="AV6" s="22"/>
      <c r="AW6" s="22"/>
      <c r="AX6" s="22"/>
      <c r="AY6" s="22"/>
      <c r="AZ6" s="22"/>
      <c r="BA6" s="22"/>
      <c r="BB6" s="22"/>
      <c r="BC6" s="22"/>
      <c r="BD6" s="22"/>
    </row>
    <row r="7" spans="1:56">
      <c r="B7" s="48">
        <v>45</v>
      </c>
      <c r="C7" s="44">
        <f>INDEX($E$81:$BD$81,1,$C$9+$B7-1)</f>
        <v>-5.7480342962223272</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4"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9" t="s">
        <v>11</v>
      </c>
      <c r="B13" s="61" t="s">
        <v>159</v>
      </c>
      <c r="C13" s="60"/>
      <c r="D13" s="61" t="s">
        <v>40</v>
      </c>
      <c r="E13" s="62">
        <v>0</v>
      </c>
      <c r="F13" s="62">
        <v>0</v>
      </c>
      <c r="G13" s="62">
        <v>-1.0792476554348753</v>
      </c>
      <c r="H13" s="62">
        <v>-2.6974354284348339</v>
      </c>
      <c r="I13" s="62">
        <v>-2.6008462807998267</v>
      </c>
      <c r="J13" s="62">
        <v>-3.4327065683417275</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0"/>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90"/>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90"/>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90"/>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1"/>
      <c r="B18" s="125" t="s">
        <v>197</v>
      </c>
      <c r="C18" s="131"/>
      <c r="D18" s="126" t="s">
        <v>40</v>
      </c>
      <c r="E18" s="59">
        <f>SUM(E13:E17)</f>
        <v>0</v>
      </c>
      <c r="F18" s="59">
        <f t="shared" ref="F18:AW18" si="0">SUM(F13:F17)</f>
        <v>0</v>
      </c>
      <c r="G18" s="59">
        <f t="shared" si="0"/>
        <v>-1.0792476554348753</v>
      </c>
      <c r="H18" s="59">
        <f t="shared" si="0"/>
        <v>-2.6974354284348339</v>
      </c>
      <c r="I18" s="59">
        <f t="shared" si="0"/>
        <v>-2.6008462807998267</v>
      </c>
      <c r="J18" s="59">
        <f t="shared" si="0"/>
        <v>-3.4327065683417275</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2" t="s">
        <v>301</v>
      </c>
      <c r="B19" s="61" t="s">
        <v>159</v>
      </c>
      <c r="C19" s="8"/>
      <c r="D19" s="9" t="s">
        <v>40</v>
      </c>
      <c r="E19" s="33"/>
      <c r="F19" s="33"/>
      <c r="G19" s="33">
        <f>'Baseline scenario'!G7*-1</f>
        <v>0.44658523673167255</v>
      </c>
      <c r="H19" s="33">
        <f>'Baseline scenario'!H7*-1</f>
        <v>1.7982902856232226</v>
      </c>
      <c r="I19" s="33">
        <f>'Baseline scenario'!I7*-1</f>
        <v>1.7338975205332179</v>
      </c>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2"/>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9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3"/>
      <c r="B25" s="61" t="s">
        <v>320</v>
      </c>
      <c r="C25" s="8"/>
      <c r="D25" s="9" t="s">
        <v>40</v>
      </c>
      <c r="E25" s="68">
        <f>SUM(E19:E24)</f>
        <v>0</v>
      </c>
      <c r="F25" s="68">
        <f t="shared" ref="F25:BD25" si="1">SUM(F19:F24)</f>
        <v>0</v>
      </c>
      <c r="G25" s="68">
        <f t="shared" si="1"/>
        <v>0.44658523673167255</v>
      </c>
      <c r="H25" s="68">
        <f t="shared" si="1"/>
        <v>1.7982902856232226</v>
      </c>
      <c r="I25" s="68">
        <f t="shared" si="1"/>
        <v>1.7338975205332179</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c r="A26" s="115"/>
      <c r="B26" s="57" t="s">
        <v>96</v>
      </c>
      <c r="C26" s="58" t="s">
        <v>94</v>
      </c>
      <c r="D26" s="57" t="s">
        <v>40</v>
      </c>
      <c r="E26" s="59">
        <f>E18+E25</f>
        <v>0</v>
      </c>
      <c r="F26" s="59">
        <f t="shared" ref="F26:BD26" si="2">F18+F25</f>
        <v>0</v>
      </c>
      <c r="G26" s="59">
        <f t="shared" si="2"/>
        <v>-0.63266241870320283</v>
      </c>
      <c r="H26" s="59">
        <f t="shared" si="2"/>
        <v>-0.89914514281161129</v>
      </c>
      <c r="I26" s="59">
        <f t="shared" si="2"/>
        <v>-0.86694876026660883</v>
      </c>
      <c r="J26" s="59">
        <f t="shared" si="2"/>
        <v>-3.4327065683417275</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6"/>
      <c r="B28" s="9" t="s">
        <v>12</v>
      </c>
      <c r="C28" s="9" t="s">
        <v>43</v>
      </c>
      <c r="D28" s="9" t="s">
        <v>40</v>
      </c>
      <c r="E28" s="34">
        <f>E26*E27</f>
        <v>0</v>
      </c>
      <c r="F28" s="34">
        <f t="shared" ref="F28:AW28" si="3">F26*F27</f>
        <v>0</v>
      </c>
      <c r="G28" s="34">
        <f t="shared" si="3"/>
        <v>-0.50612993496256231</v>
      </c>
      <c r="H28" s="34">
        <f t="shared" si="3"/>
        <v>-0.7193161142492891</v>
      </c>
      <c r="I28" s="34">
        <f t="shared" si="3"/>
        <v>-0.69355900821328709</v>
      </c>
      <c r="J28" s="34">
        <f t="shared" si="3"/>
        <v>-2.7461652546733823</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6"/>
      <c r="B29" s="9" t="s">
        <v>93</v>
      </c>
      <c r="C29" s="11" t="s">
        <v>44</v>
      </c>
      <c r="D29" s="9" t="s">
        <v>40</v>
      </c>
      <c r="E29" s="34">
        <f>E26-E28</f>
        <v>0</v>
      </c>
      <c r="F29" s="34">
        <f t="shared" ref="F29:AW29" si="4">F26-F28</f>
        <v>0</v>
      </c>
      <c r="G29" s="34">
        <f t="shared" si="4"/>
        <v>-0.12653248374064052</v>
      </c>
      <c r="H29" s="34">
        <f t="shared" si="4"/>
        <v>-0.17982902856232219</v>
      </c>
      <c r="I29" s="34">
        <f t="shared" si="4"/>
        <v>-0.17338975205332174</v>
      </c>
      <c r="J29" s="34">
        <f t="shared" si="4"/>
        <v>-0.68654131366834514</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6"/>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6"/>
      <c r="B32" s="9" t="s">
        <v>3</v>
      </c>
      <c r="C32" s="11" t="s">
        <v>55</v>
      </c>
      <c r="D32" s="9" t="s">
        <v>40</v>
      </c>
      <c r="F32" s="34"/>
      <c r="G32" s="34"/>
      <c r="H32" s="34">
        <f>$G$28/'Fixed data'!$C$7</f>
        <v>-1.124733188805694E-2</v>
      </c>
      <c r="I32" s="34">
        <f>$G$28/'Fixed data'!$C$7</f>
        <v>-1.124733188805694E-2</v>
      </c>
      <c r="J32" s="34">
        <f>$G$28/'Fixed data'!$C$7</f>
        <v>-1.124733188805694E-2</v>
      </c>
      <c r="K32" s="34">
        <f>$G$28/'Fixed data'!$C$7</f>
        <v>-1.124733188805694E-2</v>
      </c>
      <c r="L32" s="34">
        <f>$G$28/'Fixed data'!$C$7</f>
        <v>-1.124733188805694E-2</v>
      </c>
      <c r="M32" s="34">
        <f>$G$28/'Fixed data'!$C$7</f>
        <v>-1.124733188805694E-2</v>
      </c>
      <c r="N32" s="34">
        <f>$G$28/'Fixed data'!$C$7</f>
        <v>-1.124733188805694E-2</v>
      </c>
      <c r="O32" s="34">
        <f>$G$28/'Fixed data'!$C$7</f>
        <v>-1.124733188805694E-2</v>
      </c>
      <c r="P32" s="34">
        <f>$G$28/'Fixed data'!$C$7</f>
        <v>-1.124733188805694E-2</v>
      </c>
      <c r="Q32" s="34">
        <f>$G$28/'Fixed data'!$C$7</f>
        <v>-1.124733188805694E-2</v>
      </c>
      <c r="R32" s="34">
        <f>$G$28/'Fixed data'!$C$7</f>
        <v>-1.124733188805694E-2</v>
      </c>
      <c r="S32" s="34">
        <f>$G$28/'Fixed data'!$C$7</f>
        <v>-1.124733188805694E-2</v>
      </c>
      <c r="T32" s="34">
        <f>$G$28/'Fixed data'!$C$7</f>
        <v>-1.124733188805694E-2</v>
      </c>
      <c r="U32" s="34">
        <f>$G$28/'Fixed data'!$C$7</f>
        <v>-1.124733188805694E-2</v>
      </c>
      <c r="V32" s="34">
        <f>$G$28/'Fixed data'!$C$7</f>
        <v>-1.124733188805694E-2</v>
      </c>
      <c r="W32" s="34">
        <f>$G$28/'Fixed data'!$C$7</f>
        <v>-1.124733188805694E-2</v>
      </c>
      <c r="X32" s="34">
        <f>$G$28/'Fixed data'!$C$7</f>
        <v>-1.124733188805694E-2</v>
      </c>
      <c r="Y32" s="34">
        <f>$G$28/'Fixed data'!$C$7</f>
        <v>-1.124733188805694E-2</v>
      </c>
      <c r="Z32" s="34">
        <f>$G$28/'Fixed data'!$C$7</f>
        <v>-1.124733188805694E-2</v>
      </c>
      <c r="AA32" s="34">
        <f>$G$28/'Fixed data'!$C$7</f>
        <v>-1.124733188805694E-2</v>
      </c>
      <c r="AB32" s="34">
        <f>$G$28/'Fixed data'!$C$7</f>
        <v>-1.124733188805694E-2</v>
      </c>
      <c r="AC32" s="34">
        <f>$G$28/'Fixed data'!$C$7</f>
        <v>-1.124733188805694E-2</v>
      </c>
      <c r="AD32" s="34">
        <f>$G$28/'Fixed data'!$C$7</f>
        <v>-1.124733188805694E-2</v>
      </c>
      <c r="AE32" s="34">
        <f>$G$28/'Fixed data'!$C$7</f>
        <v>-1.124733188805694E-2</v>
      </c>
      <c r="AF32" s="34">
        <f>$G$28/'Fixed data'!$C$7</f>
        <v>-1.124733188805694E-2</v>
      </c>
      <c r="AG32" s="34">
        <f>$G$28/'Fixed data'!$C$7</f>
        <v>-1.124733188805694E-2</v>
      </c>
      <c r="AH32" s="34">
        <f>$G$28/'Fixed data'!$C$7</f>
        <v>-1.124733188805694E-2</v>
      </c>
      <c r="AI32" s="34">
        <f>$G$28/'Fixed data'!$C$7</f>
        <v>-1.124733188805694E-2</v>
      </c>
      <c r="AJ32" s="34">
        <f>$G$28/'Fixed data'!$C$7</f>
        <v>-1.124733188805694E-2</v>
      </c>
      <c r="AK32" s="34">
        <f>$G$28/'Fixed data'!$C$7</f>
        <v>-1.124733188805694E-2</v>
      </c>
      <c r="AL32" s="34">
        <f>$G$28/'Fixed data'!$C$7</f>
        <v>-1.124733188805694E-2</v>
      </c>
      <c r="AM32" s="34">
        <f>$G$28/'Fixed data'!$C$7</f>
        <v>-1.124733188805694E-2</v>
      </c>
      <c r="AN32" s="34">
        <f>$G$28/'Fixed data'!$C$7</f>
        <v>-1.124733188805694E-2</v>
      </c>
      <c r="AO32" s="34">
        <f>$G$28/'Fixed data'!$C$7</f>
        <v>-1.124733188805694E-2</v>
      </c>
      <c r="AP32" s="34">
        <f>$G$28/'Fixed data'!$C$7</f>
        <v>-1.124733188805694E-2</v>
      </c>
      <c r="AQ32" s="34">
        <f>$G$28/'Fixed data'!$C$7</f>
        <v>-1.124733188805694E-2</v>
      </c>
      <c r="AR32" s="34">
        <f>$G$28/'Fixed data'!$C$7</f>
        <v>-1.124733188805694E-2</v>
      </c>
      <c r="AS32" s="34">
        <f>$G$28/'Fixed data'!$C$7</f>
        <v>-1.124733188805694E-2</v>
      </c>
      <c r="AT32" s="34">
        <f>$G$28/'Fixed data'!$C$7</f>
        <v>-1.124733188805694E-2</v>
      </c>
      <c r="AU32" s="34">
        <f>$G$28/'Fixed data'!$C$7</f>
        <v>-1.124733188805694E-2</v>
      </c>
      <c r="AV32" s="34">
        <f>$G$28/'Fixed data'!$C$7</f>
        <v>-1.124733188805694E-2</v>
      </c>
      <c r="AW32" s="34">
        <f>$G$28/'Fixed data'!$C$7</f>
        <v>-1.124733188805694E-2</v>
      </c>
      <c r="AX32" s="34">
        <f>$G$28/'Fixed data'!$C$7</f>
        <v>-1.124733188805694E-2</v>
      </c>
      <c r="AY32" s="34">
        <f>$G$28/'Fixed data'!$C$7</f>
        <v>-1.124733188805694E-2</v>
      </c>
      <c r="AZ32" s="34">
        <f>$G$28/'Fixed data'!$C$7</f>
        <v>-1.124733188805694E-2</v>
      </c>
      <c r="BA32" s="34"/>
      <c r="BB32" s="34"/>
      <c r="BC32" s="34"/>
      <c r="BD32" s="34"/>
    </row>
    <row r="33" spans="1:57" ht="16.5" hidden="1" customHeight="1" outlineLevel="1">
      <c r="A33" s="116"/>
      <c r="B33" s="9" t="s">
        <v>4</v>
      </c>
      <c r="C33" s="11" t="s">
        <v>56</v>
      </c>
      <c r="D33" s="9" t="s">
        <v>40</v>
      </c>
      <c r="F33" s="34"/>
      <c r="G33" s="34"/>
      <c r="H33" s="34"/>
      <c r="I33" s="34">
        <f>$H$28/'Fixed data'!$C$7</f>
        <v>-1.5984802538873091E-2</v>
      </c>
      <c r="J33" s="34">
        <f>$H$28/'Fixed data'!$C$7</f>
        <v>-1.5984802538873091E-2</v>
      </c>
      <c r="K33" s="34">
        <f>$H$28/'Fixed data'!$C$7</f>
        <v>-1.5984802538873091E-2</v>
      </c>
      <c r="L33" s="34">
        <f>$H$28/'Fixed data'!$C$7</f>
        <v>-1.5984802538873091E-2</v>
      </c>
      <c r="M33" s="34">
        <f>$H$28/'Fixed data'!$C$7</f>
        <v>-1.5984802538873091E-2</v>
      </c>
      <c r="N33" s="34">
        <f>$H$28/'Fixed data'!$C$7</f>
        <v>-1.5984802538873091E-2</v>
      </c>
      <c r="O33" s="34">
        <f>$H$28/'Fixed data'!$C$7</f>
        <v>-1.5984802538873091E-2</v>
      </c>
      <c r="P33" s="34">
        <f>$H$28/'Fixed data'!$C$7</f>
        <v>-1.5984802538873091E-2</v>
      </c>
      <c r="Q33" s="34">
        <f>$H$28/'Fixed data'!$C$7</f>
        <v>-1.5984802538873091E-2</v>
      </c>
      <c r="R33" s="34">
        <f>$H$28/'Fixed data'!$C$7</f>
        <v>-1.5984802538873091E-2</v>
      </c>
      <c r="S33" s="34">
        <f>$H$28/'Fixed data'!$C$7</f>
        <v>-1.5984802538873091E-2</v>
      </c>
      <c r="T33" s="34">
        <f>$H$28/'Fixed data'!$C$7</f>
        <v>-1.5984802538873091E-2</v>
      </c>
      <c r="U33" s="34">
        <f>$H$28/'Fixed data'!$C$7</f>
        <v>-1.5984802538873091E-2</v>
      </c>
      <c r="V33" s="34">
        <f>$H$28/'Fixed data'!$C$7</f>
        <v>-1.5984802538873091E-2</v>
      </c>
      <c r="W33" s="34">
        <f>$H$28/'Fixed data'!$C$7</f>
        <v>-1.5984802538873091E-2</v>
      </c>
      <c r="X33" s="34">
        <f>$H$28/'Fixed data'!$C$7</f>
        <v>-1.5984802538873091E-2</v>
      </c>
      <c r="Y33" s="34">
        <f>$H$28/'Fixed data'!$C$7</f>
        <v>-1.5984802538873091E-2</v>
      </c>
      <c r="Z33" s="34">
        <f>$H$28/'Fixed data'!$C$7</f>
        <v>-1.5984802538873091E-2</v>
      </c>
      <c r="AA33" s="34">
        <f>$H$28/'Fixed data'!$C$7</f>
        <v>-1.5984802538873091E-2</v>
      </c>
      <c r="AB33" s="34">
        <f>$H$28/'Fixed data'!$C$7</f>
        <v>-1.5984802538873091E-2</v>
      </c>
      <c r="AC33" s="34">
        <f>$H$28/'Fixed data'!$C$7</f>
        <v>-1.5984802538873091E-2</v>
      </c>
      <c r="AD33" s="34">
        <f>$H$28/'Fixed data'!$C$7</f>
        <v>-1.5984802538873091E-2</v>
      </c>
      <c r="AE33" s="34">
        <f>$H$28/'Fixed data'!$C$7</f>
        <v>-1.5984802538873091E-2</v>
      </c>
      <c r="AF33" s="34">
        <f>$H$28/'Fixed data'!$C$7</f>
        <v>-1.5984802538873091E-2</v>
      </c>
      <c r="AG33" s="34">
        <f>$H$28/'Fixed data'!$C$7</f>
        <v>-1.5984802538873091E-2</v>
      </c>
      <c r="AH33" s="34">
        <f>$H$28/'Fixed data'!$C$7</f>
        <v>-1.5984802538873091E-2</v>
      </c>
      <c r="AI33" s="34">
        <f>$H$28/'Fixed data'!$C$7</f>
        <v>-1.5984802538873091E-2</v>
      </c>
      <c r="AJ33" s="34">
        <f>$H$28/'Fixed data'!$C$7</f>
        <v>-1.5984802538873091E-2</v>
      </c>
      <c r="AK33" s="34">
        <f>$H$28/'Fixed data'!$C$7</f>
        <v>-1.5984802538873091E-2</v>
      </c>
      <c r="AL33" s="34">
        <f>$H$28/'Fixed data'!$C$7</f>
        <v>-1.5984802538873091E-2</v>
      </c>
      <c r="AM33" s="34">
        <f>$H$28/'Fixed data'!$C$7</f>
        <v>-1.5984802538873091E-2</v>
      </c>
      <c r="AN33" s="34">
        <f>$H$28/'Fixed data'!$C$7</f>
        <v>-1.5984802538873091E-2</v>
      </c>
      <c r="AO33" s="34">
        <f>$H$28/'Fixed data'!$C$7</f>
        <v>-1.5984802538873091E-2</v>
      </c>
      <c r="AP33" s="34">
        <f>$H$28/'Fixed data'!$C$7</f>
        <v>-1.5984802538873091E-2</v>
      </c>
      <c r="AQ33" s="34">
        <f>$H$28/'Fixed data'!$C$7</f>
        <v>-1.5984802538873091E-2</v>
      </c>
      <c r="AR33" s="34">
        <f>$H$28/'Fixed data'!$C$7</f>
        <v>-1.5984802538873091E-2</v>
      </c>
      <c r="AS33" s="34">
        <f>$H$28/'Fixed data'!$C$7</f>
        <v>-1.5984802538873091E-2</v>
      </c>
      <c r="AT33" s="34">
        <f>$H$28/'Fixed data'!$C$7</f>
        <v>-1.5984802538873091E-2</v>
      </c>
      <c r="AU33" s="34">
        <f>$H$28/'Fixed data'!$C$7</f>
        <v>-1.5984802538873091E-2</v>
      </c>
      <c r="AV33" s="34">
        <f>$H$28/'Fixed data'!$C$7</f>
        <v>-1.5984802538873091E-2</v>
      </c>
      <c r="AW33" s="34">
        <f>$H$28/'Fixed data'!$C$7</f>
        <v>-1.5984802538873091E-2</v>
      </c>
      <c r="AX33" s="34">
        <f>$H$28/'Fixed data'!$C$7</f>
        <v>-1.5984802538873091E-2</v>
      </c>
      <c r="AY33" s="34">
        <f>$H$28/'Fixed data'!$C$7</f>
        <v>-1.5984802538873091E-2</v>
      </c>
      <c r="AZ33" s="34">
        <f>$H$28/'Fixed data'!$C$7</f>
        <v>-1.5984802538873091E-2</v>
      </c>
      <c r="BA33" s="34">
        <f>$H$28/'Fixed data'!$C$7</f>
        <v>-1.5984802538873091E-2</v>
      </c>
      <c r="BB33" s="34"/>
      <c r="BC33" s="34"/>
      <c r="BD33" s="34"/>
    </row>
    <row r="34" spans="1:57" ht="16.5" hidden="1" customHeight="1" outlineLevel="1">
      <c r="A34" s="116"/>
      <c r="B34" s="9" t="s">
        <v>5</v>
      </c>
      <c r="C34" s="11" t="s">
        <v>57</v>
      </c>
      <c r="D34" s="9" t="s">
        <v>40</v>
      </c>
      <c r="F34" s="34"/>
      <c r="G34" s="34"/>
      <c r="H34" s="34"/>
      <c r="I34" s="34"/>
      <c r="J34" s="34">
        <f>$I$28/'Fixed data'!$C$7</f>
        <v>-1.5412422404739713E-2</v>
      </c>
      <c r="K34" s="34">
        <f>$I$28/'Fixed data'!$C$7</f>
        <v>-1.5412422404739713E-2</v>
      </c>
      <c r="L34" s="34">
        <f>$I$28/'Fixed data'!$C$7</f>
        <v>-1.5412422404739713E-2</v>
      </c>
      <c r="M34" s="34">
        <f>$I$28/'Fixed data'!$C$7</f>
        <v>-1.5412422404739713E-2</v>
      </c>
      <c r="N34" s="34">
        <f>$I$28/'Fixed data'!$C$7</f>
        <v>-1.5412422404739713E-2</v>
      </c>
      <c r="O34" s="34">
        <f>$I$28/'Fixed data'!$C$7</f>
        <v>-1.5412422404739713E-2</v>
      </c>
      <c r="P34" s="34">
        <f>$I$28/'Fixed data'!$C$7</f>
        <v>-1.5412422404739713E-2</v>
      </c>
      <c r="Q34" s="34">
        <f>$I$28/'Fixed data'!$C$7</f>
        <v>-1.5412422404739713E-2</v>
      </c>
      <c r="R34" s="34">
        <f>$I$28/'Fixed data'!$C$7</f>
        <v>-1.5412422404739713E-2</v>
      </c>
      <c r="S34" s="34">
        <f>$I$28/'Fixed data'!$C$7</f>
        <v>-1.5412422404739713E-2</v>
      </c>
      <c r="T34" s="34">
        <f>$I$28/'Fixed data'!$C$7</f>
        <v>-1.5412422404739713E-2</v>
      </c>
      <c r="U34" s="34">
        <f>$I$28/'Fixed data'!$C$7</f>
        <v>-1.5412422404739713E-2</v>
      </c>
      <c r="V34" s="34">
        <f>$I$28/'Fixed data'!$C$7</f>
        <v>-1.5412422404739713E-2</v>
      </c>
      <c r="W34" s="34">
        <f>$I$28/'Fixed data'!$C$7</f>
        <v>-1.5412422404739713E-2</v>
      </c>
      <c r="X34" s="34">
        <f>$I$28/'Fixed data'!$C$7</f>
        <v>-1.5412422404739713E-2</v>
      </c>
      <c r="Y34" s="34">
        <f>$I$28/'Fixed data'!$C$7</f>
        <v>-1.5412422404739713E-2</v>
      </c>
      <c r="Z34" s="34">
        <f>$I$28/'Fixed data'!$C$7</f>
        <v>-1.5412422404739713E-2</v>
      </c>
      <c r="AA34" s="34">
        <f>$I$28/'Fixed data'!$C$7</f>
        <v>-1.5412422404739713E-2</v>
      </c>
      <c r="AB34" s="34">
        <f>$I$28/'Fixed data'!$C$7</f>
        <v>-1.5412422404739713E-2</v>
      </c>
      <c r="AC34" s="34">
        <f>$I$28/'Fixed data'!$C$7</f>
        <v>-1.5412422404739713E-2</v>
      </c>
      <c r="AD34" s="34">
        <f>$I$28/'Fixed data'!$C$7</f>
        <v>-1.5412422404739713E-2</v>
      </c>
      <c r="AE34" s="34">
        <f>$I$28/'Fixed data'!$C$7</f>
        <v>-1.5412422404739713E-2</v>
      </c>
      <c r="AF34" s="34">
        <f>$I$28/'Fixed data'!$C$7</f>
        <v>-1.5412422404739713E-2</v>
      </c>
      <c r="AG34" s="34">
        <f>$I$28/'Fixed data'!$C$7</f>
        <v>-1.5412422404739713E-2</v>
      </c>
      <c r="AH34" s="34">
        <f>$I$28/'Fixed data'!$C$7</f>
        <v>-1.5412422404739713E-2</v>
      </c>
      <c r="AI34" s="34">
        <f>$I$28/'Fixed data'!$C$7</f>
        <v>-1.5412422404739713E-2</v>
      </c>
      <c r="AJ34" s="34">
        <f>$I$28/'Fixed data'!$C$7</f>
        <v>-1.5412422404739713E-2</v>
      </c>
      <c r="AK34" s="34">
        <f>$I$28/'Fixed data'!$C$7</f>
        <v>-1.5412422404739713E-2</v>
      </c>
      <c r="AL34" s="34">
        <f>$I$28/'Fixed data'!$C$7</f>
        <v>-1.5412422404739713E-2</v>
      </c>
      <c r="AM34" s="34">
        <f>$I$28/'Fixed data'!$C$7</f>
        <v>-1.5412422404739713E-2</v>
      </c>
      <c r="AN34" s="34">
        <f>$I$28/'Fixed data'!$C$7</f>
        <v>-1.5412422404739713E-2</v>
      </c>
      <c r="AO34" s="34">
        <f>$I$28/'Fixed data'!$C$7</f>
        <v>-1.5412422404739713E-2</v>
      </c>
      <c r="AP34" s="34">
        <f>$I$28/'Fixed data'!$C$7</f>
        <v>-1.5412422404739713E-2</v>
      </c>
      <c r="AQ34" s="34">
        <f>$I$28/'Fixed data'!$C$7</f>
        <v>-1.5412422404739713E-2</v>
      </c>
      <c r="AR34" s="34">
        <f>$I$28/'Fixed data'!$C$7</f>
        <v>-1.5412422404739713E-2</v>
      </c>
      <c r="AS34" s="34">
        <f>$I$28/'Fixed data'!$C$7</f>
        <v>-1.5412422404739713E-2</v>
      </c>
      <c r="AT34" s="34">
        <f>$I$28/'Fixed data'!$C$7</f>
        <v>-1.5412422404739713E-2</v>
      </c>
      <c r="AU34" s="34">
        <f>$I$28/'Fixed data'!$C$7</f>
        <v>-1.5412422404739713E-2</v>
      </c>
      <c r="AV34" s="34">
        <f>$I$28/'Fixed data'!$C$7</f>
        <v>-1.5412422404739713E-2</v>
      </c>
      <c r="AW34" s="34">
        <f>$I$28/'Fixed data'!$C$7</f>
        <v>-1.5412422404739713E-2</v>
      </c>
      <c r="AX34" s="34">
        <f>$I$28/'Fixed data'!$C$7</f>
        <v>-1.5412422404739713E-2</v>
      </c>
      <c r="AY34" s="34">
        <f>$I$28/'Fixed data'!$C$7</f>
        <v>-1.5412422404739713E-2</v>
      </c>
      <c r="AZ34" s="34">
        <f>$I$28/'Fixed data'!$C$7</f>
        <v>-1.5412422404739713E-2</v>
      </c>
      <c r="BA34" s="34">
        <f>$I$28/'Fixed data'!$C$7</f>
        <v>-1.5412422404739713E-2</v>
      </c>
      <c r="BB34" s="34">
        <f>$I$28/'Fixed data'!$C$7</f>
        <v>-1.5412422404739713E-2</v>
      </c>
      <c r="BC34" s="34"/>
      <c r="BD34" s="34"/>
    </row>
    <row r="35" spans="1:57" ht="16.5" hidden="1" customHeight="1" outlineLevel="1">
      <c r="A35" s="116"/>
      <c r="B35" s="9" t="s">
        <v>6</v>
      </c>
      <c r="C35" s="11" t="s">
        <v>58</v>
      </c>
      <c r="D35" s="9" t="s">
        <v>40</v>
      </c>
      <c r="F35" s="34"/>
      <c r="G35" s="34"/>
      <c r="H35" s="34"/>
      <c r="I35" s="34"/>
      <c r="J35" s="34"/>
      <c r="K35" s="34">
        <f>$J$28/'Fixed data'!$C$7</f>
        <v>-6.1025894548297384E-2</v>
      </c>
      <c r="L35" s="34">
        <f>$J$28/'Fixed data'!$C$7</f>
        <v>-6.1025894548297384E-2</v>
      </c>
      <c r="M35" s="34">
        <f>$J$28/'Fixed data'!$C$7</f>
        <v>-6.1025894548297384E-2</v>
      </c>
      <c r="N35" s="34">
        <f>$J$28/'Fixed data'!$C$7</f>
        <v>-6.1025894548297384E-2</v>
      </c>
      <c r="O35" s="34">
        <f>$J$28/'Fixed data'!$C$7</f>
        <v>-6.1025894548297384E-2</v>
      </c>
      <c r="P35" s="34">
        <f>$J$28/'Fixed data'!$C$7</f>
        <v>-6.1025894548297384E-2</v>
      </c>
      <c r="Q35" s="34">
        <f>$J$28/'Fixed data'!$C$7</f>
        <v>-6.1025894548297384E-2</v>
      </c>
      <c r="R35" s="34">
        <f>$J$28/'Fixed data'!$C$7</f>
        <v>-6.1025894548297384E-2</v>
      </c>
      <c r="S35" s="34">
        <f>$J$28/'Fixed data'!$C$7</f>
        <v>-6.1025894548297384E-2</v>
      </c>
      <c r="T35" s="34">
        <f>$J$28/'Fixed data'!$C$7</f>
        <v>-6.1025894548297384E-2</v>
      </c>
      <c r="U35" s="34">
        <f>$J$28/'Fixed data'!$C$7</f>
        <v>-6.1025894548297384E-2</v>
      </c>
      <c r="V35" s="34">
        <f>$J$28/'Fixed data'!$C$7</f>
        <v>-6.1025894548297384E-2</v>
      </c>
      <c r="W35" s="34">
        <f>$J$28/'Fixed data'!$C$7</f>
        <v>-6.1025894548297384E-2</v>
      </c>
      <c r="X35" s="34">
        <f>$J$28/'Fixed data'!$C$7</f>
        <v>-6.1025894548297384E-2</v>
      </c>
      <c r="Y35" s="34">
        <f>$J$28/'Fixed data'!$C$7</f>
        <v>-6.1025894548297384E-2</v>
      </c>
      <c r="Z35" s="34">
        <f>$J$28/'Fixed data'!$C$7</f>
        <v>-6.1025894548297384E-2</v>
      </c>
      <c r="AA35" s="34">
        <f>$J$28/'Fixed data'!$C$7</f>
        <v>-6.1025894548297384E-2</v>
      </c>
      <c r="AB35" s="34">
        <f>$J$28/'Fixed data'!$C$7</f>
        <v>-6.1025894548297384E-2</v>
      </c>
      <c r="AC35" s="34">
        <f>$J$28/'Fixed data'!$C$7</f>
        <v>-6.1025894548297384E-2</v>
      </c>
      <c r="AD35" s="34">
        <f>$J$28/'Fixed data'!$C$7</f>
        <v>-6.1025894548297384E-2</v>
      </c>
      <c r="AE35" s="34">
        <f>$J$28/'Fixed data'!$C$7</f>
        <v>-6.1025894548297384E-2</v>
      </c>
      <c r="AF35" s="34">
        <f>$J$28/'Fixed data'!$C$7</f>
        <v>-6.1025894548297384E-2</v>
      </c>
      <c r="AG35" s="34">
        <f>$J$28/'Fixed data'!$C$7</f>
        <v>-6.1025894548297384E-2</v>
      </c>
      <c r="AH35" s="34">
        <f>$J$28/'Fixed data'!$C$7</f>
        <v>-6.1025894548297384E-2</v>
      </c>
      <c r="AI35" s="34">
        <f>$J$28/'Fixed data'!$C$7</f>
        <v>-6.1025894548297384E-2</v>
      </c>
      <c r="AJ35" s="34">
        <f>$J$28/'Fixed data'!$C$7</f>
        <v>-6.1025894548297384E-2</v>
      </c>
      <c r="AK35" s="34">
        <f>$J$28/'Fixed data'!$C$7</f>
        <v>-6.1025894548297384E-2</v>
      </c>
      <c r="AL35" s="34">
        <f>$J$28/'Fixed data'!$C$7</f>
        <v>-6.1025894548297384E-2</v>
      </c>
      <c r="AM35" s="34">
        <f>$J$28/'Fixed data'!$C$7</f>
        <v>-6.1025894548297384E-2</v>
      </c>
      <c r="AN35" s="34">
        <f>$J$28/'Fixed data'!$C$7</f>
        <v>-6.1025894548297384E-2</v>
      </c>
      <c r="AO35" s="34">
        <f>$J$28/'Fixed data'!$C$7</f>
        <v>-6.1025894548297384E-2</v>
      </c>
      <c r="AP35" s="34">
        <f>$J$28/'Fixed data'!$C$7</f>
        <v>-6.1025894548297384E-2</v>
      </c>
      <c r="AQ35" s="34">
        <f>$J$28/'Fixed data'!$C$7</f>
        <v>-6.1025894548297384E-2</v>
      </c>
      <c r="AR35" s="34">
        <f>$J$28/'Fixed data'!$C$7</f>
        <v>-6.1025894548297384E-2</v>
      </c>
      <c r="AS35" s="34">
        <f>$J$28/'Fixed data'!$C$7</f>
        <v>-6.1025894548297384E-2</v>
      </c>
      <c r="AT35" s="34">
        <f>$J$28/'Fixed data'!$C$7</f>
        <v>-6.1025894548297384E-2</v>
      </c>
      <c r="AU35" s="34">
        <f>$J$28/'Fixed data'!$C$7</f>
        <v>-6.1025894548297384E-2</v>
      </c>
      <c r="AV35" s="34">
        <f>$J$28/'Fixed data'!$C$7</f>
        <v>-6.1025894548297384E-2</v>
      </c>
      <c r="AW35" s="34">
        <f>$J$28/'Fixed data'!$C$7</f>
        <v>-6.1025894548297384E-2</v>
      </c>
      <c r="AX35" s="34">
        <f>$J$28/'Fixed data'!$C$7</f>
        <v>-6.1025894548297384E-2</v>
      </c>
      <c r="AY35" s="34">
        <f>$J$28/'Fixed data'!$C$7</f>
        <v>-6.1025894548297384E-2</v>
      </c>
      <c r="AZ35" s="34">
        <f>$J$28/'Fixed data'!$C$7</f>
        <v>-6.1025894548297384E-2</v>
      </c>
      <c r="BA35" s="34">
        <f>$J$28/'Fixed data'!$C$7</f>
        <v>-6.1025894548297384E-2</v>
      </c>
      <c r="BB35" s="34">
        <f>$J$28/'Fixed data'!$C$7</f>
        <v>-6.1025894548297384E-2</v>
      </c>
      <c r="BC35" s="34">
        <f>$J$28/'Fixed data'!$C$7</f>
        <v>-6.1025894548297384E-2</v>
      </c>
      <c r="BD35" s="34"/>
    </row>
    <row r="36" spans="1:57" ht="16.5" hidden="1" customHeight="1" outlineLevel="1">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6"/>
      <c r="B60" s="9" t="s">
        <v>7</v>
      </c>
      <c r="C60" s="9" t="s">
        <v>61</v>
      </c>
      <c r="D60" s="9" t="s">
        <v>40</v>
      </c>
      <c r="E60" s="34">
        <f>SUM(E30:E59)</f>
        <v>0</v>
      </c>
      <c r="F60" s="34">
        <f t="shared" ref="F60:BD60" si="5">SUM(F30:F59)</f>
        <v>0</v>
      </c>
      <c r="G60" s="34">
        <f t="shared" si="5"/>
        <v>0</v>
      </c>
      <c r="H60" s="34">
        <f t="shared" si="5"/>
        <v>-1.124733188805694E-2</v>
      </c>
      <c r="I60" s="34">
        <f t="shared" si="5"/>
        <v>-2.7232134426930031E-2</v>
      </c>
      <c r="J60" s="34">
        <f t="shared" si="5"/>
        <v>-4.2644556831669747E-2</v>
      </c>
      <c r="K60" s="34">
        <f t="shared" si="5"/>
        <v>-0.10367045137996714</v>
      </c>
      <c r="L60" s="34">
        <f t="shared" si="5"/>
        <v>-0.10367045137996714</v>
      </c>
      <c r="M60" s="34">
        <f t="shared" si="5"/>
        <v>-0.10367045137996714</v>
      </c>
      <c r="N60" s="34">
        <f t="shared" si="5"/>
        <v>-0.10367045137996714</v>
      </c>
      <c r="O60" s="34">
        <f t="shared" si="5"/>
        <v>-0.10367045137996714</v>
      </c>
      <c r="P60" s="34">
        <f t="shared" si="5"/>
        <v>-0.10367045137996714</v>
      </c>
      <c r="Q60" s="34">
        <f t="shared" si="5"/>
        <v>-0.10367045137996714</v>
      </c>
      <c r="R60" s="34">
        <f t="shared" si="5"/>
        <v>-0.10367045137996714</v>
      </c>
      <c r="S60" s="34">
        <f t="shared" si="5"/>
        <v>-0.10367045137996714</v>
      </c>
      <c r="T60" s="34">
        <f t="shared" si="5"/>
        <v>-0.10367045137996714</v>
      </c>
      <c r="U60" s="34">
        <f t="shared" si="5"/>
        <v>-0.10367045137996714</v>
      </c>
      <c r="V60" s="34">
        <f t="shared" si="5"/>
        <v>-0.10367045137996714</v>
      </c>
      <c r="W60" s="34">
        <f t="shared" si="5"/>
        <v>-0.10367045137996714</v>
      </c>
      <c r="X60" s="34">
        <f t="shared" si="5"/>
        <v>-0.10367045137996714</v>
      </c>
      <c r="Y60" s="34">
        <f t="shared" si="5"/>
        <v>-0.10367045137996714</v>
      </c>
      <c r="Z60" s="34">
        <f t="shared" si="5"/>
        <v>-0.10367045137996714</v>
      </c>
      <c r="AA60" s="34">
        <f t="shared" si="5"/>
        <v>-0.10367045137996714</v>
      </c>
      <c r="AB60" s="34">
        <f t="shared" si="5"/>
        <v>-0.10367045137996714</v>
      </c>
      <c r="AC60" s="34">
        <f t="shared" si="5"/>
        <v>-0.10367045137996714</v>
      </c>
      <c r="AD60" s="34">
        <f t="shared" si="5"/>
        <v>-0.10367045137996714</v>
      </c>
      <c r="AE60" s="34">
        <f t="shared" si="5"/>
        <v>-0.10367045137996714</v>
      </c>
      <c r="AF60" s="34">
        <f t="shared" si="5"/>
        <v>-0.10367045137996714</v>
      </c>
      <c r="AG60" s="34">
        <f t="shared" si="5"/>
        <v>-0.10367045137996714</v>
      </c>
      <c r="AH60" s="34">
        <f t="shared" si="5"/>
        <v>-0.10367045137996714</v>
      </c>
      <c r="AI60" s="34">
        <f t="shared" si="5"/>
        <v>-0.10367045137996714</v>
      </c>
      <c r="AJ60" s="34">
        <f t="shared" si="5"/>
        <v>-0.10367045137996714</v>
      </c>
      <c r="AK60" s="34">
        <f t="shared" si="5"/>
        <v>-0.10367045137996714</v>
      </c>
      <c r="AL60" s="34">
        <f t="shared" si="5"/>
        <v>-0.10367045137996714</v>
      </c>
      <c r="AM60" s="34">
        <f t="shared" si="5"/>
        <v>-0.10367045137996714</v>
      </c>
      <c r="AN60" s="34">
        <f t="shared" si="5"/>
        <v>-0.10367045137996714</v>
      </c>
      <c r="AO60" s="34">
        <f t="shared" si="5"/>
        <v>-0.10367045137996714</v>
      </c>
      <c r="AP60" s="34">
        <f t="shared" si="5"/>
        <v>-0.10367045137996714</v>
      </c>
      <c r="AQ60" s="34">
        <f t="shared" si="5"/>
        <v>-0.10367045137996714</v>
      </c>
      <c r="AR60" s="34">
        <f t="shared" si="5"/>
        <v>-0.10367045137996714</v>
      </c>
      <c r="AS60" s="34">
        <f t="shared" si="5"/>
        <v>-0.10367045137996714</v>
      </c>
      <c r="AT60" s="34">
        <f t="shared" si="5"/>
        <v>-0.10367045137996714</v>
      </c>
      <c r="AU60" s="34">
        <f t="shared" si="5"/>
        <v>-0.10367045137996714</v>
      </c>
      <c r="AV60" s="34">
        <f t="shared" si="5"/>
        <v>-0.10367045137996714</v>
      </c>
      <c r="AW60" s="34">
        <f t="shared" si="5"/>
        <v>-0.10367045137996714</v>
      </c>
      <c r="AX60" s="34">
        <f t="shared" si="5"/>
        <v>-0.10367045137996714</v>
      </c>
      <c r="AY60" s="34">
        <f t="shared" si="5"/>
        <v>-0.10367045137996714</v>
      </c>
      <c r="AZ60" s="34">
        <f t="shared" si="5"/>
        <v>-0.10367045137996714</v>
      </c>
      <c r="BA60" s="34">
        <f t="shared" si="5"/>
        <v>-9.2423119491910177E-2</v>
      </c>
      <c r="BB60" s="34">
        <f t="shared" si="5"/>
        <v>-7.64383169530371E-2</v>
      </c>
      <c r="BC60" s="34">
        <f t="shared" si="5"/>
        <v>-6.1025894548297384E-2</v>
      </c>
      <c r="BD60" s="34">
        <f t="shared" si="5"/>
        <v>0</v>
      </c>
    </row>
    <row r="61" spans="1:56" ht="17.25" hidden="1" customHeight="1" outlineLevel="1">
      <c r="A61" s="116"/>
      <c r="B61" s="9" t="s">
        <v>35</v>
      </c>
      <c r="C61" s="9" t="s">
        <v>62</v>
      </c>
      <c r="D61" s="9" t="s">
        <v>40</v>
      </c>
      <c r="E61" s="34">
        <v>0</v>
      </c>
      <c r="F61" s="34">
        <f>E62</f>
        <v>0</v>
      </c>
      <c r="G61" s="34">
        <f t="shared" ref="G61:BD61" si="6">F62</f>
        <v>0</v>
      </c>
      <c r="H61" s="34">
        <f t="shared" si="6"/>
        <v>-0.50612993496256231</v>
      </c>
      <c r="I61" s="34">
        <f t="shared" si="6"/>
        <v>-1.2141987173237945</v>
      </c>
      <c r="J61" s="34">
        <f t="shared" si="6"/>
        <v>-1.8805255911101515</v>
      </c>
      <c r="K61" s="34">
        <f t="shared" si="6"/>
        <v>-4.5840462889518641</v>
      </c>
      <c r="L61" s="34">
        <f t="shared" si="6"/>
        <v>-4.4803758375718967</v>
      </c>
      <c r="M61" s="34">
        <f t="shared" si="6"/>
        <v>-4.3767053861919294</v>
      </c>
      <c r="N61" s="34">
        <f t="shared" si="6"/>
        <v>-4.2730349348119621</v>
      </c>
      <c r="O61" s="34">
        <f t="shared" si="6"/>
        <v>-4.1693644834319947</v>
      </c>
      <c r="P61" s="34">
        <f t="shared" si="6"/>
        <v>-4.0656940320520274</v>
      </c>
      <c r="Q61" s="34">
        <f t="shared" si="6"/>
        <v>-3.9620235806720601</v>
      </c>
      <c r="R61" s="34">
        <f t="shared" si="6"/>
        <v>-3.8583531292920927</v>
      </c>
      <c r="S61" s="34">
        <f t="shared" si="6"/>
        <v>-3.7546826779121254</v>
      </c>
      <c r="T61" s="34">
        <f t="shared" si="6"/>
        <v>-3.6510122265321581</v>
      </c>
      <c r="U61" s="34">
        <f t="shared" si="6"/>
        <v>-3.5473417751521907</v>
      </c>
      <c r="V61" s="34">
        <f t="shared" si="6"/>
        <v>-3.4436713237722234</v>
      </c>
      <c r="W61" s="34">
        <f t="shared" si="6"/>
        <v>-3.3400008723922561</v>
      </c>
      <c r="X61" s="34">
        <f t="shared" si="6"/>
        <v>-3.2363304210122887</v>
      </c>
      <c r="Y61" s="34">
        <f t="shared" si="6"/>
        <v>-3.1326599696323214</v>
      </c>
      <c r="Z61" s="34">
        <f t="shared" si="6"/>
        <v>-3.0289895182523541</v>
      </c>
      <c r="AA61" s="34">
        <f t="shared" si="6"/>
        <v>-2.9253190668723867</v>
      </c>
      <c r="AB61" s="34">
        <f t="shared" si="6"/>
        <v>-2.8216486154924194</v>
      </c>
      <c r="AC61" s="34">
        <f t="shared" si="6"/>
        <v>-2.7179781641124521</v>
      </c>
      <c r="AD61" s="34">
        <f t="shared" si="6"/>
        <v>-2.6143077127324847</v>
      </c>
      <c r="AE61" s="34">
        <f t="shared" si="6"/>
        <v>-2.5106372613525174</v>
      </c>
      <c r="AF61" s="34">
        <f t="shared" si="6"/>
        <v>-2.4069668099725501</v>
      </c>
      <c r="AG61" s="34">
        <f t="shared" si="6"/>
        <v>-2.3032963585925827</v>
      </c>
      <c r="AH61" s="34">
        <f t="shared" si="6"/>
        <v>-2.1996259072126154</v>
      </c>
      <c r="AI61" s="34">
        <f t="shared" si="6"/>
        <v>-2.0959554558326481</v>
      </c>
      <c r="AJ61" s="34">
        <f t="shared" si="6"/>
        <v>-1.992285004452681</v>
      </c>
      <c r="AK61" s="34">
        <f t="shared" si="6"/>
        <v>-1.8886145530727139</v>
      </c>
      <c r="AL61" s="34">
        <f t="shared" si="6"/>
        <v>-1.7849441016927468</v>
      </c>
      <c r="AM61" s="34">
        <f t="shared" si="6"/>
        <v>-1.6812736503127796</v>
      </c>
      <c r="AN61" s="34">
        <f t="shared" si="6"/>
        <v>-1.5776031989328125</v>
      </c>
      <c r="AO61" s="34">
        <f t="shared" si="6"/>
        <v>-1.4739327475528454</v>
      </c>
      <c r="AP61" s="34">
        <f t="shared" si="6"/>
        <v>-1.3702622961728783</v>
      </c>
      <c r="AQ61" s="34">
        <f t="shared" si="6"/>
        <v>-1.2665918447929112</v>
      </c>
      <c r="AR61" s="34">
        <f t="shared" si="6"/>
        <v>-1.1629213934129441</v>
      </c>
      <c r="AS61" s="34">
        <f t="shared" si="6"/>
        <v>-1.059250942032977</v>
      </c>
      <c r="AT61" s="34">
        <f t="shared" si="6"/>
        <v>-0.95558049065300987</v>
      </c>
      <c r="AU61" s="34">
        <f t="shared" si="6"/>
        <v>-0.85191003927304276</v>
      </c>
      <c r="AV61" s="34">
        <f t="shared" si="6"/>
        <v>-0.74823958789307565</v>
      </c>
      <c r="AW61" s="34">
        <f t="shared" si="6"/>
        <v>-0.64456913651310854</v>
      </c>
      <c r="AX61" s="34">
        <f t="shared" si="6"/>
        <v>-0.54089868513314143</v>
      </c>
      <c r="AY61" s="34">
        <f t="shared" si="6"/>
        <v>-0.43722823375317432</v>
      </c>
      <c r="AZ61" s="34">
        <f t="shared" si="6"/>
        <v>-0.33355778237320721</v>
      </c>
      <c r="BA61" s="34">
        <f t="shared" si="6"/>
        <v>-0.22988733099324007</v>
      </c>
      <c r="BB61" s="34">
        <f t="shared" si="6"/>
        <v>-0.1374642115013299</v>
      </c>
      <c r="BC61" s="34">
        <f t="shared" si="6"/>
        <v>-6.1025894548292797E-2</v>
      </c>
      <c r="BD61" s="34">
        <f t="shared" si="6"/>
        <v>4.586608870482678E-15</v>
      </c>
    </row>
    <row r="62" spans="1:56" ht="16.5" hidden="1" customHeight="1" outlineLevel="1">
      <c r="A62" s="116"/>
      <c r="B62" s="9" t="s">
        <v>34</v>
      </c>
      <c r="C62" s="9" t="s">
        <v>69</v>
      </c>
      <c r="D62" s="9" t="s">
        <v>40</v>
      </c>
      <c r="E62" s="34">
        <f t="shared" ref="E62:BD62" si="7">E28-E60+E61</f>
        <v>0</v>
      </c>
      <c r="F62" s="34">
        <f t="shared" si="7"/>
        <v>0</v>
      </c>
      <c r="G62" s="34">
        <f t="shared" si="7"/>
        <v>-0.50612993496256231</v>
      </c>
      <c r="H62" s="34">
        <f t="shared" si="7"/>
        <v>-1.2141987173237945</v>
      </c>
      <c r="I62" s="34">
        <f t="shared" si="7"/>
        <v>-1.8805255911101515</v>
      </c>
      <c r="J62" s="34">
        <f t="shared" si="7"/>
        <v>-4.5840462889518641</v>
      </c>
      <c r="K62" s="34">
        <f t="shared" si="7"/>
        <v>-4.4803758375718967</v>
      </c>
      <c r="L62" s="34">
        <f t="shared" si="7"/>
        <v>-4.3767053861919294</v>
      </c>
      <c r="M62" s="34">
        <f t="shared" si="7"/>
        <v>-4.2730349348119621</v>
      </c>
      <c r="N62" s="34">
        <f t="shared" si="7"/>
        <v>-4.1693644834319947</v>
      </c>
      <c r="O62" s="34">
        <f t="shared" si="7"/>
        <v>-4.0656940320520274</v>
      </c>
      <c r="P62" s="34">
        <f t="shared" si="7"/>
        <v>-3.9620235806720601</v>
      </c>
      <c r="Q62" s="34">
        <f t="shared" si="7"/>
        <v>-3.8583531292920927</v>
      </c>
      <c r="R62" s="34">
        <f t="shared" si="7"/>
        <v>-3.7546826779121254</v>
      </c>
      <c r="S62" s="34">
        <f t="shared" si="7"/>
        <v>-3.6510122265321581</v>
      </c>
      <c r="T62" s="34">
        <f t="shared" si="7"/>
        <v>-3.5473417751521907</v>
      </c>
      <c r="U62" s="34">
        <f t="shared" si="7"/>
        <v>-3.4436713237722234</v>
      </c>
      <c r="V62" s="34">
        <f t="shared" si="7"/>
        <v>-3.3400008723922561</v>
      </c>
      <c r="W62" s="34">
        <f t="shared" si="7"/>
        <v>-3.2363304210122887</v>
      </c>
      <c r="X62" s="34">
        <f t="shared" si="7"/>
        <v>-3.1326599696323214</v>
      </c>
      <c r="Y62" s="34">
        <f t="shared" si="7"/>
        <v>-3.0289895182523541</v>
      </c>
      <c r="Z62" s="34">
        <f t="shared" si="7"/>
        <v>-2.9253190668723867</v>
      </c>
      <c r="AA62" s="34">
        <f t="shared" si="7"/>
        <v>-2.8216486154924194</v>
      </c>
      <c r="AB62" s="34">
        <f t="shared" si="7"/>
        <v>-2.7179781641124521</v>
      </c>
      <c r="AC62" s="34">
        <f t="shared" si="7"/>
        <v>-2.6143077127324847</v>
      </c>
      <c r="AD62" s="34">
        <f t="shared" si="7"/>
        <v>-2.5106372613525174</v>
      </c>
      <c r="AE62" s="34">
        <f t="shared" si="7"/>
        <v>-2.4069668099725501</v>
      </c>
      <c r="AF62" s="34">
        <f t="shared" si="7"/>
        <v>-2.3032963585925827</v>
      </c>
      <c r="AG62" s="34">
        <f t="shared" si="7"/>
        <v>-2.1996259072126154</v>
      </c>
      <c r="AH62" s="34">
        <f t="shared" si="7"/>
        <v>-2.0959554558326481</v>
      </c>
      <c r="AI62" s="34">
        <f t="shared" si="7"/>
        <v>-1.992285004452681</v>
      </c>
      <c r="AJ62" s="34">
        <f t="shared" si="7"/>
        <v>-1.8886145530727139</v>
      </c>
      <c r="AK62" s="34">
        <f t="shared" si="7"/>
        <v>-1.7849441016927468</v>
      </c>
      <c r="AL62" s="34">
        <f t="shared" si="7"/>
        <v>-1.6812736503127796</v>
      </c>
      <c r="AM62" s="34">
        <f t="shared" si="7"/>
        <v>-1.5776031989328125</v>
      </c>
      <c r="AN62" s="34">
        <f t="shared" si="7"/>
        <v>-1.4739327475528454</v>
      </c>
      <c r="AO62" s="34">
        <f t="shared" si="7"/>
        <v>-1.3702622961728783</v>
      </c>
      <c r="AP62" s="34">
        <f t="shared" si="7"/>
        <v>-1.2665918447929112</v>
      </c>
      <c r="AQ62" s="34">
        <f t="shared" si="7"/>
        <v>-1.1629213934129441</v>
      </c>
      <c r="AR62" s="34">
        <f t="shared" si="7"/>
        <v>-1.059250942032977</v>
      </c>
      <c r="AS62" s="34">
        <f t="shared" si="7"/>
        <v>-0.95558049065300987</v>
      </c>
      <c r="AT62" s="34">
        <f t="shared" si="7"/>
        <v>-0.85191003927304276</v>
      </c>
      <c r="AU62" s="34">
        <f t="shared" si="7"/>
        <v>-0.74823958789307565</v>
      </c>
      <c r="AV62" s="34">
        <f t="shared" si="7"/>
        <v>-0.64456913651310854</v>
      </c>
      <c r="AW62" s="34">
        <f t="shared" si="7"/>
        <v>-0.54089868513314143</v>
      </c>
      <c r="AX62" s="34">
        <f t="shared" si="7"/>
        <v>-0.43722823375317432</v>
      </c>
      <c r="AY62" s="34">
        <f t="shared" si="7"/>
        <v>-0.33355778237320721</v>
      </c>
      <c r="AZ62" s="34">
        <f t="shared" si="7"/>
        <v>-0.22988733099324007</v>
      </c>
      <c r="BA62" s="34">
        <f t="shared" si="7"/>
        <v>-0.1374642115013299</v>
      </c>
      <c r="BB62" s="34">
        <f t="shared" si="7"/>
        <v>-6.1025894548292797E-2</v>
      </c>
      <c r="BC62" s="34">
        <f t="shared" si="7"/>
        <v>4.586608870482678E-15</v>
      </c>
      <c r="BD62" s="34">
        <f t="shared" si="7"/>
        <v>4.586608870482678E-15</v>
      </c>
    </row>
    <row r="63" spans="1:56" ht="16.5" collapsed="1">
      <c r="A63" s="116"/>
      <c r="B63" s="9" t="s">
        <v>8</v>
      </c>
      <c r="C63" s="11" t="s">
        <v>68</v>
      </c>
      <c r="D63" s="9" t="s">
        <v>40</v>
      </c>
      <c r="E63" s="34">
        <f>AVERAGE(E61:E62)*'Fixed data'!$C$3</f>
        <v>0</v>
      </c>
      <c r="F63" s="34">
        <f>AVERAGE(F61:F62)*'Fixed data'!$C$3</f>
        <v>0</v>
      </c>
      <c r="G63" s="34">
        <f>AVERAGE(G61:G62)*'Fixed data'!$C$3</f>
        <v>-1.2223037929345881E-2</v>
      </c>
      <c r="H63" s="34">
        <f>AVERAGE(H61:H62)*'Fixed data'!$C$3</f>
        <v>-4.1545936952715516E-2</v>
      </c>
      <c r="I63" s="34">
        <f>AVERAGE(I61:I62)*'Fixed data'!$C$3</f>
        <v>-7.4737592048679802E-2</v>
      </c>
      <c r="J63" s="34">
        <f>AVERAGE(J61:J62)*'Fixed data'!$C$3</f>
        <v>-0.15611941090349768</v>
      </c>
      <c r="K63" s="34">
        <f>AVERAGE(K61:K62)*'Fixed data'!$C$3</f>
        <v>-0.21890579435554883</v>
      </c>
      <c r="L63" s="34">
        <f>AVERAGE(L61:L62)*'Fixed data'!$C$3</f>
        <v>-0.21389851155389641</v>
      </c>
      <c r="M63" s="34">
        <f>AVERAGE(M61:M62)*'Fixed data'!$C$3</f>
        <v>-0.208891228752244</v>
      </c>
      <c r="N63" s="34">
        <f>AVERAGE(N61:N62)*'Fixed data'!$C$3</f>
        <v>-0.20388394595059156</v>
      </c>
      <c r="O63" s="34">
        <f>AVERAGE(O61:O62)*'Fixed data'!$C$3</f>
        <v>-0.19887666314893915</v>
      </c>
      <c r="P63" s="34">
        <f>AVERAGE(P61:P62)*'Fixed data'!$C$3</f>
        <v>-0.19386938034728673</v>
      </c>
      <c r="Q63" s="34">
        <f>AVERAGE(Q61:Q62)*'Fixed data'!$C$3</f>
        <v>-0.18886209754563429</v>
      </c>
      <c r="R63" s="34">
        <f>AVERAGE(R61:R62)*'Fixed data'!$C$3</f>
        <v>-0.18385481474398188</v>
      </c>
      <c r="S63" s="34">
        <f>AVERAGE(S61:S62)*'Fixed data'!$C$3</f>
        <v>-0.17884753194232947</v>
      </c>
      <c r="T63" s="34">
        <f>AVERAGE(T61:T62)*'Fixed data'!$C$3</f>
        <v>-0.17384024914067703</v>
      </c>
      <c r="U63" s="34">
        <f>AVERAGE(U61:U62)*'Fixed data'!$C$3</f>
        <v>-0.16883296633902461</v>
      </c>
      <c r="V63" s="34">
        <f>AVERAGE(V61:V62)*'Fixed data'!$C$3</f>
        <v>-0.1638256835373722</v>
      </c>
      <c r="W63" s="34">
        <f>AVERAGE(W61:W62)*'Fixed data'!$C$3</f>
        <v>-0.15881840073571976</v>
      </c>
      <c r="X63" s="34">
        <f>AVERAGE(X61:X62)*'Fixed data'!$C$3</f>
        <v>-0.15381111793406735</v>
      </c>
      <c r="Y63" s="34">
        <f>AVERAGE(Y61:Y62)*'Fixed data'!$C$3</f>
        <v>-0.14880383513241491</v>
      </c>
      <c r="Z63" s="34">
        <f>AVERAGE(Z61:Z62)*'Fixed data'!$C$3</f>
        <v>-0.14379655233076249</v>
      </c>
      <c r="AA63" s="34">
        <f>AVERAGE(AA61:AA62)*'Fixed data'!$C$3</f>
        <v>-0.13878926952911008</v>
      </c>
      <c r="AB63" s="34">
        <f>AVERAGE(AB61:AB62)*'Fixed data'!$C$3</f>
        <v>-0.13378198672745764</v>
      </c>
      <c r="AC63" s="34">
        <f>AVERAGE(AC61:AC62)*'Fixed data'!$C$3</f>
        <v>-0.12877470392580523</v>
      </c>
      <c r="AD63" s="34">
        <f>AVERAGE(AD61:AD62)*'Fixed data'!$C$3</f>
        <v>-0.12376742112415282</v>
      </c>
      <c r="AE63" s="34">
        <f>AVERAGE(AE61:AE62)*'Fixed data'!$C$3</f>
        <v>-0.11876013832250039</v>
      </c>
      <c r="AF63" s="34">
        <f>AVERAGE(AF61:AF62)*'Fixed data'!$C$3</f>
        <v>-0.11375285552084796</v>
      </c>
      <c r="AG63" s="34">
        <f>AVERAGE(AG61:AG62)*'Fixed data'!$C$3</f>
        <v>-0.10874557271919554</v>
      </c>
      <c r="AH63" s="34">
        <f>AVERAGE(AH61:AH62)*'Fixed data'!$C$3</f>
        <v>-0.10373828991754312</v>
      </c>
      <c r="AI63" s="34">
        <f>AVERAGE(AI61:AI62)*'Fixed data'!$C$3</f>
        <v>-9.8731007115890695E-2</v>
      </c>
      <c r="AJ63" s="34">
        <f>AVERAGE(AJ61:AJ62)*'Fixed data'!$C$3</f>
        <v>-9.3723724314238296E-2</v>
      </c>
      <c r="AK63" s="34">
        <f>AVERAGE(AK61:AK62)*'Fixed data'!$C$3</f>
        <v>-8.871644151258587E-2</v>
      </c>
      <c r="AL63" s="34">
        <f>AVERAGE(AL61:AL62)*'Fixed data'!$C$3</f>
        <v>-8.3709158710933471E-2</v>
      </c>
      <c r="AM63" s="34">
        <f>AVERAGE(AM61:AM62)*'Fixed data'!$C$3</f>
        <v>-7.8701875909281044E-2</v>
      </c>
      <c r="AN63" s="34">
        <f>AVERAGE(AN61:AN62)*'Fixed data'!$C$3</f>
        <v>-7.3694593107628645E-2</v>
      </c>
      <c r="AO63" s="34">
        <f>AVERAGE(AO61:AO62)*'Fixed data'!$C$3</f>
        <v>-6.8687310305976232E-2</v>
      </c>
      <c r="AP63" s="34">
        <f>AVERAGE(AP61:AP62)*'Fixed data'!$C$3</f>
        <v>-6.3680027504323819E-2</v>
      </c>
      <c r="AQ63" s="34">
        <f>AVERAGE(AQ61:AQ62)*'Fixed data'!$C$3</f>
        <v>-5.8672744702671406E-2</v>
      </c>
      <c r="AR63" s="34">
        <f>AVERAGE(AR61:AR62)*'Fixed data'!$C$3</f>
        <v>-5.3665461901019E-2</v>
      </c>
      <c r="AS63" s="34">
        <f>AVERAGE(AS61:AS62)*'Fixed data'!$C$3</f>
        <v>-4.865817909936658E-2</v>
      </c>
      <c r="AT63" s="34">
        <f>AVERAGE(AT61:AT62)*'Fixed data'!$C$3</f>
        <v>-4.3650896297714174E-2</v>
      </c>
      <c r="AU63" s="34">
        <f>AVERAGE(AU61:AU62)*'Fixed data'!$C$3</f>
        <v>-3.8643613496061761E-2</v>
      </c>
      <c r="AV63" s="34">
        <f>AVERAGE(AV61:AV62)*'Fixed data'!$C$3</f>
        <v>-3.3636330694409348E-2</v>
      </c>
      <c r="AW63" s="34">
        <f>AVERAGE(AW61:AW62)*'Fixed data'!$C$3</f>
        <v>-2.8629047892756939E-2</v>
      </c>
      <c r="AX63" s="34">
        <f>AVERAGE(AX61:AX62)*'Fixed data'!$C$3</f>
        <v>-2.3621765091104526E-2</v>
      </c>
      <c r="AY63" s="34">
        <f>AVERAGE(AY61:AY62)*'Fixed data'!$C$3</f>
        <v>-1.8614482289452117E-2</v>
      </c>
      <c r="AZ63" s="34">
        <f>AVERAGE(AZ61:AZ62)*'Fixed data'!$C$3</f>
        <v>-1.3607199487799704E-2</v>
      </c>
      <c r="BA63" s="34">
        <f>AVERAGE(BA61:BA62)*'Fixed data'!$C$3</f>
        <v>-8.8715397512438652E-3</v>
      </c>
      <c r="BB63" s="34">
        <f>AVERAGE(BB61:BB62)*'Fixed data'!$C$3</f>
        <v>-4.7935360610983887E-3</v>
      </c>
      <c r="BC63" s="34">
        <f>AVERAGE(BC61:BC62)*'Fixed data'!$C$3</f>
        <v>-1.4737753533411605E-3</v>
      </c>
      <c r="BD63" s="34">
        <f>AVERAGE(BD61:BD62)*'Fixed data'!$C$3</f>
        <v>2.2153320844431335E-16</v>
      </c>
    </row>
    <row r="64" spans="1:56" ht="15.75" thickBot="1">
      <c r="A64" s="115"/>
      <c r="B64" s="12" t="s">
        <v>95</v>
      </c>
      <c r="C64" s="12" t="s">
        <v>45</v>
      </c>
      <c r="D64" s="12" t="s">
        <v>40</v>
      </c>
      <c r="E64" s="53">
        <f t="shared" ref="E64:BD64" si="8">E29+E60+E63</f>
        <v>0</v>
      </c>
      <c r="F64" s="53">
        <f t="shared" si="8"/>
        <v>0</v>
      </c>
      <c r="G64" s="53">
        <f t="shared" si="8"/>
        <v>-0.13875552166998639</v>
      </c>
      <c r="H64" s="53">
        <f t="shared" si="8"/>
        <v>-0.23262229740309465</v>
      </c>
      <c r="I64" s="53">
        <f t="shared" si="8"/>
        <v>-0.27535947852893161</v>
      </c>
      <c r="J64" s="53">
        <f t="shared" si="8"/>
        <v>-0.88530528140351261</v>
      </c>
      <c r="K64" s="53">
        <f t="shared" si="8"/>
        <v>-0.32257624573551597</v>
      </c>
      <c r="L64" s="53">
        <f t="shared" si="8"/>
        <v>-0.31756896293386355</v>
      </c>
      <c r="M64" s="53">
        <f t="shared" si="8"/>
        <v>-0.31256168013221114</v>
      </c>
      <c r="N64" s="53">
        <f t="shared" si="8"/>
        <v>-0.30755439733055867</v>
      </c>
      <c r="O64" s="53">
        <f t="shared" si="8"/>
        <v>-0.30254711452890626</v>
      </c>
      <c r="P64" s="53">
        <f t="shared" si="8"/>
        <v>-0.29753983172725385</v>
      </c>
      <c r="Q64" s="53">
        <f t="shared" si="8"/>
        <v>-0.29253254892560143</v>
      </c>
      <c r="R64" s="53">
        <f t="shared" si="8"/>
        <v>-0.28752526612394902</v>
      </c>
      <c r="S64" s="53">
        <f t="shared" si="8"/>
        <v>-0.28251798332229661</v>
      </c>
      <c r="T64" s="53">
        <f t="shared" si="8"/>
        <v>-0.27751070052064419</v>
      </c>
      <c r="U64" s="53">
        <f t="shared" si="8"/>
        <v>-0.27250341771899178</v>
      </c>
      <c r="V64" s="53">
        <f t="shared" si="8"/>
        <v>-0.26749613491733937</v>
      </c>
      <c r="W64" s="53">
        <f t="shared" si="8"/>
        <v>-0.2624888521156869</v>
      </c>
      <c r="X64" s="53">
        <f t="shared" si="8"/>
        <v>-0.25748156931403449</v>
      </c>
      <c r="Y64" s="53">
        <f t="shared" si="8"/>
        <v>-0.25247428651238202</v>
      </c>
      <c r="Z64" s="53">
        <f t="shared" si="8"/>
        <v>-0.24746700371072963</v>
      </c>
      <c r="AA64" s="53">
        <f t="shared" si="8"/>
        <v>-0.24245972090907722</v>
      </c>
      <c r="AB64" s="53">
        <f t="shared" si="8"/>
        <v>-0.23745243810742478</v>
      </c>
      <c r="AC64" s="53">
        <f t="shared" si="8"/>
        <v>-0.23244515530577237</v>
      </c>
      <c r="AD64" s="53">
        <f t="shared" si="8"/>
        <v>-0.22743787250411995</v>
      </c>
      <c r="AE64" s="53">
        <f t="shared" si="8"/>
        <v>-0.22243058970246754</v>
      </c>
      <c r="AF64" s="53">
        <f t="shared" si="8"/>
        <v>-0.2174233069008151</v>
      </c>
      <c r="AG64" s="53">
        <f t="shared" si="8"/>
        <v>-0.21241602409916266</v>
      </c>
      <c r="AH64" s="53">
        <f t="shared" si="8"/>
        <v>-0.20740874129751025</v>
      </c>
      <c r="AI64" s="53">
        <f t="shared" si="8"/>
        <v>-0.20240145849585783</v>
      </c>
      <c r="AJ64" s="53">
        <f t="shared" si="8"/>
        <v>-0.19739417569420542</v>
      </c>
      <c r="AK64" s="53">
        <f t="shared" si="8"/>
        <v>-0.19238689289255301</v>
      </c>
      <c r="AL64" s="53">
        <f t="shared" si="8"/>
        <v>-0.18737961009090059</v>
      </c>
      <c r="AM64" s="53">
        <f t="shared" si="8"/>
        <v>-0.18237232728924818</v>
      </c>
      <c r="AN64" s="53">
        <f t="shared" si="8"/>
        <v>-0.17736504448759577</v>
      </c>
      <c r="AO64" s="53">
        <f t="shared" si="8"/>
        <v>-0.17235776168594336</v>
      </c>
      <c r="AP64" s="53">
        <f t="shared" si="8"/>
        <v>-0.16735047888429094</v>
      </c>
      <c r="AQ64" s="53">
        <f t="shared" si="8"/>
        <v>-0.16234319608263853</v>
      </c>
      <c r="AR64" s="53">
        <f t="shared" si="8"/>
        <v>-0.15733591328098614</v>
      </c>
      <c r="AS64" s="53">
        <f t="shared" si="8"/>
        <v>-0.1523286304793337</v>
      </c>
      <c r="AT64" s="53">
        <f t="shared" si="8"/>
        <v>-0.14732134767768132</v>
      </c>
      <c r="AU64" s="53">
        <f t="shared" si="8"/>
        <v>-0.14231406487602891</v>
      </c>
      <c r="AV64" s="53">
        <f t="shared" si="8"/>
        <v>-0.13730678207437649</v>
      </c>
      <c r="AW64" s="53">
        <f t="shared" si="8"/>
        <v>-0.13229949927272408</v>
      </c>
      <c r="AX64" s="53">
        <f t="shared" si="8"/>
        <v>-0.12729221647107167</v>
      </c>
      <c r="AY64" s="53">
        <f t="shared" si="8"/>
        <v>-0.12228493366941925</v>
      </c>
      <c r="AZ64" s="53">
        <f t="shared" si="8"/>
        <v>-0.11727765086776684</v>
      </c>
      <c r="BA64" s="53">
        <f t="shared" si="8"/>
        <v>-0.10129465924315405</v>
      </c>
      <c r="BB64" s="53">
        <f t="shared" si="8"/>
        <v>-8.1231853014135491E-2</v>
      </c>
      <c r="BC64" s="53">
        <f t="shared" si="8"/>
        <v>-6.2499669901638542E-2</v>
      </c>
      <c r="BD64" s="53">
        <f t="shared" si="8"/>
        <v>2.2153320844431335E-16</v>
      </c>
    </row>
    <row r="65" spans="1:56" ht="12.75" customHeight="1">
      <c r="A65" s="185"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6"/>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6"/>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c r="A68" s="186"/>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c r="A69" s="186"/>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6"/>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6"/>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6"/>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6"/>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7"/>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5"/>
      <c r="B77" s="14" t="s">
        <v>16</v>
      </c>
      <c r="C77" s="14"/>
      <c r="D77" s="14" t="s">
        <v>40</v>
      </c>
      <c r="E77" s="54">
        <f>IF('Fixed data'!$G$19=FALSE,E64+E76,E64)</f>
        <v>0</v>
      </c>
      <c r="F77" s="54">
        <f>IF('Fixed data'!$G$19=FALSE,F64+F76,F64)</f>
        <v>0</v>
      </c>
      <c r="G77" s="54">
        <f>IF('Fixed data'!$G$19=FALSE,G64+G76,G64)</f>
        <v>-0.13875552166998639</v>
      </c>
      <c r="H77" s="54">
        <f>IF('Fixed data'!$G$19=FALSE,H64+H76,H64)</f>
        <v>-0.23262229740309465</v>
      </c>
      <c r="I77" s="54">
        <f>IF('Fixed data'!$G$19=FALSE,I64+I76,I64)</f>
        <v>-0.27535947852893161</v>
      </c>
      <c r="J77" s="54">
        <f>IF('Fixed data'!$G$19=FALSE,J64+J76,J64)</f>
        <v>-0.88530528140351261</v>
      </c>
      <c r="K77" s="54">
        <f>IF('Fixed data'!$G$19=FALSE,K64+K76,K64)</f>
        <v>-0.32257624573551597</v>
      </c>
      <c r="L77" s="54">
        <f>IF('Fixed data'!$G$19=FALSE,L64+L76,L64)</f>
        <v>-0.31756896293386355</v>
      </c>
      <c r="M77" s="54">
        <f>IF('Fixed data'!$G$19=FALSE,M64+M76,M64)</f>
        <v>-0.31256168013221114</v>
      </c>
      <c r="N77" s="54">
        <f>IF('Fixed data'!$G$19=FALSE,N64+N76,N64)</f>
        <v>-0.30755439733055867</v>
      </c>
      <c r="O77" s="54">
        <f>IF('Fixed data'!$G$19=FALSE,O64+O76,O64)</f>
        <v>-0.30254711452890626</v>
      </c>
      <c r="P77" s="54">
        <f>IF('Fixed data'!$G$19=FALSE,P64+P76,P64)</f>
        <v>-0.29753983172725385</v>
      </c>
      <c r="Q77" s="54">
        <f>IF('Fixed data'!$G$19=FALSE,Q64+Q76,Q64)</f>
        <v>-0.29253254892560143</v>
      </c>
      <c r="R77" s="54">
        <f>IF('Fixed data'!$G$19=FALSE,R64+R76,R64)</f>
        <v>-0.28752526612394902</v>
      </c>
      <c r="S77" s="54">
        <f>IF('Fixed data'!$G$19=FALSE,S64+S76,S64)</f>
        <v>-0.28251798332229661</v>
      </c>
      <c r="T77" s="54">
        <f>IF('Fixed data'!$G$19=FALSE,T64+T76,T64)</f>
        <v>-0.27751070052064419</v>
      </c>
      <c r="U77" s="54">
        <f>IF('Fixed data'!$G$19=FALSE,U64+U76,U64)</f>
        <v>-0.27250341771899178</v>
      </c>
      <c r="V77" s="54">
        <f>IF('Fixed data'!$G$19=FALSE,V64+V76,V64)</f>
        <v>-0.26749613491733937</v>
      </c>
      <c r="W77" s="54">
        <f>IF('Fixed data'!$G$19=FALSE,W64+W76,W64)</f>
        <v>-0.2624888521156869</v>
      </c>
      <c r="X77" s="54">
        <f>IF('Fixed data'!$G$19=FALSE,X64+X76,X64)</f>
        <v>-0.25748156931403449</v>
      </c>
      <c r="Y77" s="54">
        <f>IF('Fixed data'!$G$19=FALSE,Y64+Y76,Y64)</f>
        <v>-0.25247428651238202</v>
      </c>
      <c r="Z77" s="54">
        <f>IF('Fixed data'!$G$19=FALSE,Z64+Z76,Z64)</f>
        <v>-0.24746700371072963</v>
      </c>
      <c r="AA77" s="54">
        <f>IF('Fixed data'!$G$19=FALSE,AA64+AA76,AA64)</f>
        <v>-0.24245972090907722</v>
      </c>
      <c r="AB77" s="54">
        <f>IF('Fixed data'!$G$19=FALSE,AB64+AB76,AB64)</f>
        <v>-0.23745243810742478</v>
      </c>
      <c r="AC77" s="54">
        <f>IF('Fixed data'!$G$19=FALSE,AC64+AC76,AC64)</f>
        <v>-0.23244515530577237</v>
      </c>
      <c r="AD77" s="54">
        <f>IF('Fixed data'!$G$19=FALSE,AD64+AD76,AD64)</f>
        <v>-0.22743787250411995</v>
      </c>
      <c r="AE77" s="54">
        <f>IF('Fixed data'!$G$19=FALSE,AE64+AE76,AE64)</f>
        <v>-0.22243058970246754</v>
      </c>
      <c r="AF77" s="54">
        <f>IF('Fixed data'!$G$19=FALSE,AF64+AF76,AF64)</f>
        <v>-0.2174233069008151</v>
      </c>
      <c r="AG77" s="54">
        <f>IF('Fixed data'!$G$19=FALSE,AG64+AG76,AG64)</f>
        <v>-0.21241602409916266</v>
      </c>
      <c r="AH77" s="54">
        <f>IF('Fixed data'!$G$19=FALSE,AH64+AH76,AH64)</f>
        <v>-0.20740874129751025</v>
      </c>
      <c r="AI77" s="54">
        <f>IF('Fixed data'!$G$19=FALSE,AI64+AI76,AI64)</f>
        <v>-0.20240145849585783</v>
      </c>
      <c r="AJ77" s="54">
        <f>IF('Fixed data'!$G$19=FALSE,AJ64+AJ76,AJ64)</f>
        <v>-0.19739417569420542</v>
      </c>
      <c r="AK77" s="54">
        <f>IF('Fixed data'!$G$19=FALSE,AK64+AK76,AK64)</f>
        <v>-0.19238689289255301</v>
      </c>
      <c r="AL77" s="54">
        <f>IF('Fixed data'!$G$19=FALSE,AL64+AL76,AL64)</f>
        <v>-0.18737961009090059</v>
      </c>
      <c r="AM77" s="54">
        <f>IF('Fixed data'!$G$19=FALSE,AM64+AM76,AM64)</f>
        <v>-0.18237232728924818</v>
      </c>
      <c r="AN77" s="54">
        <f>IF('Fixed data'!$G$19=FALSE,AN64+AN76,AN64)</f>
        <v>-0.17736504448759577</v>
      </c>
      <c r="AO77" s="54">
        <f>IF('Fixed data'!$G$19=FALSE,AO64+AO76,AO64)</f>
        <v>-0.17235776168594336</v>
      </c>
      <c r="AP77" s="54">
        <f>IF('Fixed data'!$G$19=FALSE,AP64+AP76,AP64)</f>
        <v>-0.16735047888429094</v>
      </c>
      <c r="AQ77" s="54">
        <f>IF('Fixed data'!$G$19=FALSE,AQ64+AQ76,AQ64)</f>
        <v>-0.16234319608263853</v>
      </c>
      <c r="AR77" s="54">
        <f>IF('Fixed data'!$G$19=FALSE,AR64+AR76,AR64)</f>
        <v>-0.15733591328098614</v>
      </c>
      <c r="AS77" s="54">
        <f>IF('Fixed data'!$G$19=FALSE,AS64+AS76,AS64)</f>
        <v>-0.1523286304793337</v>
      </c>
      <c r="AT77" s="54">
        <f>IF('Fixed data'!$G$19=FALSE,AT64+AT76,AT64)</f>
        <v>-0.14732134767768132</v>
      </c>
      <c r="AU77" s="54">
        <f>IF('Fixed data'!$G$19=FALSE,AU64+AU76,AU64)</f>
        <v>-0.14231406487602891</v>
      </c>
      <c r="AV77" s="54">
        <f>IF('Fixed data'!$G$19=FALSE,AV64+AV76,AV64)</f>
        <v>-0.13730678207437649</v>
      </c>
      <c r="AW77" s="54">
        <f>IF('Fixed data'!$G$19=FALSE,AW64+AW76,AW64)</f>
        <v>-0.13229949927272408</v>
      </c>
      <c r="AX77" s="54">
        <f>IF('Fixed data'!$G$19=FALSE,AX64+AX76,AX64)</f>
        <v>-0.12729221647107167</v>
      </c>
      <c r="AY77" s="54">
        <f>IF('Fixed data'!$G$19=FALSE,AY64+AY76,AY64)</f>
        <v>-0.12228493366941925</v>
      </c>
      <c r="AZ77" s="54">
        <f>IF('Fixed data'!$G$19=FALSE,AZ64+AZ76,AZ64)</f>
        <v>-0.11727765086776684</v>
      </c>
      <c r="BA77" s="54">
        <f>IF('Fixed data'!$G$19=FALSE,BA64+BA76,BA64)</f>
        <v>-0.10129465924315405</v>
      </c>
      <c r="BB77" s="54">
        <f>IF('Fixed data'!$G$19=FALSE,BB64+BB76,BB64)</f>
        <v>-8.1231853014135491E-2</v>
      </c>
      <c r="BC77" s="54">
        <f>IF('Fixed data'!$G$19=FALSE,BC64+BC76,BC64)</f>
        <v>-6.2499669901638542E-2</v>
      </c>
      <c r="BD77" s="54">
        <f>IF('Fixed data'!$G$19=FALSE,BD64+BD76,BD64)</f>
        <v>2.2153320844431335E-16</v>
      </c>
    </row>
    <row r="78" spans="1:56" ht="15.75" outlineLevel="1">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5"/>
      <c r="B80" s="11" t="s">
        <v>17</v>
      </c>
      <c r="C80" s="14"/>
      <c r="D80" s="9" t="s">
        <v>40</v>
      </c>
      <c r="E80" s="55">
        <f>IF('Fixed data'!$G$19=TRUE,(E77-SUM(E70:E71))*E78+SUM(E70:E71)*E79,E77*E78)</f>
        <v>0</v>
      </c>
      <c r="F80" s="55">
        <f t="shared" ref="F80:BD80" si="10">F77*F78</f>
        <v>0</v>
      </c>
      <c r="G80" s="55">
        <f t="shared" si="10"/>
        <v>-0.12514953064140544</v>
      </c>
      <c r="H80" s="55">
        <f t="shared" si="10"/>
        <v>-0.20271689306131263</v>
      </c>
      <c r="I80" s="55">
        <f t="shared" si="10"/>
        <v>-0.23184529216151634</v>
      </c>
      <c r="J80" s="55">
        <f t="shared" si="10"/>
        <v>-0.72019641683081392</v>
      </c>
      <c r="K80" s="55">
        <f t="shared" si="10"/>
        <v>-0.25354201327943793</v>
      </c>
      <c r="L80" s="55">
        <f t="shared" si="10"/>
        <v>-0.24116554034758611</v>
      </c>
      <c r="M80" s="55">
        <f t="shared" si="10"/>
        <v>-0.22933618543262649</v>
      </c>
      <c r="N80" s="55">
        <f t="shared" si="10"/>
        <v>-0.21803109850680358</v>
      </c>
      <c r="O80" s="55">
        <f t="shared" si="10"/>
        <v>-0.20722834929772638</v>
      </c>
      <c r="P80" s="55">
        <f t="shared" si="10"/>
        <v>-0.19690689121285446</v>
      </c>
      <c r="Q80" s="55">
        <f t="shared" si="10"/>
        <v>-0.18704652665208749</v>
      </c>
      <c r="R80" s="55">
        <f t="shared" si="10"/>
        <v>-0.17762787365583008</v>
      </c>
      <c r="S80" s="55">
        <f t="shared" si="10"/>
        <v>-0.16863233383787796</v>
      </c>
      <c r="T80" s="55">
        <f t="shared" si="10"/>
        <v>-0.16004206155436745</v>
      </c>
      <c r="U80" s="55">
        <f t="shared" si="10"/>
        <v>-0.1518399342618616</v>
      </c>
      <c r="V80" s="55">
        <f t="shared" si="10"/>
        <v>-0.14400952401940398</v>
      </c>
      <c r="W80" s="55">
        <f t="shared" si="10"/>
        <v>-0.13653507009106827</v>
      </c>
      <c r="X80" s="55">
        <f t="shared" si="10"/>
        <v>-0.12940145260716224</v>
      </c>
      <c r="Y80" s="55">
        <f t="shared" si="10"/>
        <v>-0.12259416724381672</v>
      </c>
      <c r="Z80" s="55">
        <f t="shared" si="10"/>
        <v>-0.11609930088220344</v>
      </c>
      <c r="AA80" s="55">
        <f t="shared" si="10"/>
        <v>-0.10990350821008134</v>
      </c>
      <c r="AB80" s="55">
        <f t="shared" si="10"/>
        <v>-0.10399398922977428</v>
      </c>
      <c r="AC80" s="55">
        <f t="shared" si="10"/>
        <v>-9.8358467638032548E-2</v>
      </c>
      <c r="AD80" s="55">
        <f t="shared" si="10"/>
        <v>-9.2985170044531343E-2</v>
      </c>
      <c r="AE80" s="55">
        <f t="shared" si="10"/>
        <v>-8.7862805997010268E-2</v>
      </c>
      <c r="AF80" s="55">
        <f t="shared" si="10"/>
        <v>-8.29805487822632E-2</v>
      </c>
      <c r="AG80" s="55">
        <f t="shared" si="10"/>
        <v>-7.8328016973347889E-2</v>
      </c>
      <c r="AH80" s="55">
        <f t="shared" si="10"/>
        <v>-7.389525669450106E-2</v>
      </c>
      <c r="AI80" s="55">
        <f t="shared" si="10"/>
        <v>-8.0957981560195902E-2</v>
      </c>
      <c r="AJ80" s="55">
        <f t="shared" si="10"/>
        <v>-7.6655468744998859E-2</v>
      </c>
      <c r="AK80" s="55">
        <f t="shared" si="10"/>
        <v>-7.2534908148271959E-2</v>
      </c>
      <c r="AL80" s="55">
        <f t="shared" si="10"/>
        <v>-6.8589350589538509E-2</v>
      </c>
      <c r="AM80" s="55">
        <f t="shared" si="10"/>
        <v>-6.4812097338276309E-2</v>
      </c>
      <c r="AN80" s="55">
        <f t="shared" si="10"/>
        <v>-6.1196691419842297E-2</v>
      </c>
      <c r="AO80" s="55">
        <f t="shared" si="10"/>
        <v>-5.7736909215382069E-2</v>
      </c>
      <c r="AP80" s="55">
        <f t="shared" si="10"/>
        <v>-5.4426752345974896E-2</v>
      </c>
      <c r="AQ80" s="55">
        <f t="shared" si="10"/>
        <v>-5.1260439831582801E-2</v>
      </c>
      <c r="AR80" s="55">
        <f t="shared" si="10"/>
        <v>-4.823240051568075E-2</v>
      </c>
      <c r="AS80" s="55">
        <f t="shared" si="10"/>
        <v>-4.5337265746742877E-2</v>
      </c>
      <c r="AT80" s="55">
        <f t="shared" si="10"/>
        <v>-4.2569862308049378E-2</v>
      </c>
      <c r="AU80" s="55">
        <f t="shared" si="10"/>
        <v>-3.9925205587556641E-2</v>
      </c>
      <c r="AV80" s="55">
        <f t="shared" si="10"/>
        <v>-3.7398492979844766E-2</v>
      </c>
      <c r="AW80" s="55">
        <f t="shared" si="10"/>
        <v>-3.4985097512417344E-2</v>
      </c>
      <c r="AX80" s="55">
        <f t="shared" si="10"/>
        <v>-3.2680561688882052E-2</v>
      </c>
      <c r="AY80" s="55">
        <f t="shared" si="10"/>
        <v>-3.0480591541784979E-2</v>
      </c>
      <c r="AZ80" s="55">
        <f t="shared" si="10"/>
        <v>-2.8381050888109157E-2</v>
      </c>
      <c r="BA80" s="55">
        <f t="shared" si="10"/>
        <v>-2.3799209785801703E-2</v>
      </c>
      <c r="BB80" s="55">
        <f t="shared" si="10"/>
        <v>-1.8529560776964972E-2</v>
      </c>
      <c r="BC80" s="55">
        <f t="shared" si="10"/>
        <v>-1.3841375911734319E-2</v>
      </c>
      <c r="BD80" s="55">
        <f t="shared" si="10"/>
        <v>4.7632475496924483E-17</v>
      </c>
    </row>
    <row r="81" spans="1:56">
      <c r="A81" s="75"/>
      <c r="B81" s="15" t="s">
        <v>18</v>
      </c>
      <c r="C81" s="15"/>
      <c r="D81" s="14" t="s">
        <v>40</v>
      </c>
      <c r="E81" s="56">
        <f>+E80</f>
        <v>0</v>
      </c>
      <c r="F81" s="56">
        <f t="shared" ref="F81:BD81" si="11">+E81+F80</f>
        <v>0</v>
      </c>
      <c r="G81" s="56">
        <f t="shared" si="11"/>
        <v>-0.12514953064140544</v>
      </c>
      <c r="H81" s="56">
        <f t="shared" si="11"/>
        <v>-0.32786642370271807</v>
      </c>
      <c r="I81" s="56">
        <f t="shared" si="11"/>
        <v>-0.5597117158642344</v>
      </c>
      <c r="J81" s="56">
        <f t="shared" si="11"/>
        <v>-1.2799081326950483</v>
      </c>
      <c r="K81" s="56">
        <f t="shared" si="11"/>
        <v>-1.5334501459744863</v>
      </c>
      <c r="L81" s="56">
        <f t="shared" si="11"/>
        <v>-1.7746156863220723</v>
      </c>
      <c r="M81" s="56">
        <f t="shared" si="11"/>
        <v>-2.0039518717546989</v>
      </c>
      <c r="N81" s="56">
        <f t="shared" si="11"/>
        <v>-2.2219829702615024</v>
      </c>
      <c r="O81" s="56">
        <f t="shared" si="11"/>
        <v>-2.4292113195592289</v>
      </c>
      <c r="P81" s="56">
        <f t="shared" si="11"/>
        <v>-2.6261182107720833</v>
      </c>
      <c r="Q81" s="56">
        <f t="shared" si="11"/>
        <v>-2.8131647374241706</v>
      </c>
      <c r="R81" s="56">
        <f t="shared" si="11"/>
        <v>-2.9907926110800007</v>
      </c>
      <c r="S81" s="56">
        <f t="shared" si="11"/>
        <v>-3.1594249449178786</v>
      </c>
      <c r="T81" s="56">
        <f t="shared" si="11"/>
        <v>-3.3194670064722462</v>
      </c>
      <c r="U81" s="56">
        <f t="shared" si="11"/>
        <v>-3.4713069407341077</v>
      </c>
      <c r="V81" s="56">
        <f t="shared" si="11"/>
        <v>-3.6153164647535116</v>
      </c>
      <c r="W81" s="56">
        <f t="shared" si="11"/>
        <v>-3.75185153484458</v>
      </c>
      <c r="X81" s="56">
        <f t="shared" si="11"/>
        <v>-3.8812529874517421</v>
      </c>
      <c r="Y81" s="56">
        <f t="shared" si="11"/>
        <v>-4.003847154695559</v>
      </c>
      <c r="Z81" s="56">
        <f t="shared" si="11"/>
        <v>-4.1199464555777627</v>
      </c>
      <c r="AA81" s="56">
        <f t="shared" si="11"/>
        <v>-4.2298499637878439</v>
      </c>
      <c r="AB81" s="56">
        <f t="shared" si="11"/>
        <v>-4.3338439530176185</v>
      </c>
      <c r="AC81" s="56">
        <f t="shared" si="11"/>
        <v>-4.432202420655651</v>
      </c>
      <c r="AD81" s="56">
        <f t="shared" si="11"/>
        <v>-4.5251875907001819</v>
      </c>
      <c r="AE81" s="56">
        <f t="shared" si="11"/>
        <v>-4.6130503966971919</v>
      </c>
      <c r="AF81" s="56">
        <f t="shared" si="11"/>
        <v>-4.6960309454794551</v>
      </c>
      <c r="AG81" s="56">
        <f t="shared" si="11"/>
        <v>-4.7743589624528031</v>
      </c>
      <c r="AH81" s="56">
        <f t="shared" si="11"/>
        <v>-4.8482542191473046</v>
      </c>
      <c r="AI81" s="56">
        <f t="shared" si="11"/>
        <v>-4.9292122007075001</v>
      </c>
      <c r="AJ81" s="56">
        <f t="shared" si="11"/>
        <v>-5.0058676694524991</v>
      </c>
      <c r="AK81" s="56">
        <f t="shared" si="11"/>
        <v>-5.0784025776007713</v>
      </c>
      <c r="AL81" s="56">
        <f t="shared" si="11"/>
        <v>-5.1469919281903094</v>
      </c>
      <c r="AM81" s="56">
        <f t="shared" si="11"/>
        <v>-5.2118040255285853</v>
      </c>
      <c r="AN81" s="56">
        <f t="shared" si="11"/>
        <v>-5.2730007169484274</v>
      </c>
      <c r="AO81" s="56">
        <f t="shared" si="11"/>
        <v>-5.3307376261638098</v>
      </c>
      <c r="AP81" s="56">
        <f t="shared" si="11"/>
        <v>-5.3851643785097849</v>
      </c>
      <c r="AQ81" s="56">
        <f t="shared" si="11"/>
        <v>-5.4364248183413677</v>
      </c>
      <c r="AR81" s="56">
        <f t="shared" si="11"/>
        <v>-5.4846572188570484</v>
      </c>
      <c r="AS81" s="56">
        <f t="shared" si="11"/>
        <v>-5.5299944846037912</v>
      </c>
      <c r="AT81" s="56">
        <f t="shared" si="11"/>
        <v>-5.5725643469118404</v>
      </c>
      <c r="AU81" s="56">
        <f t="shared" si="11"/>
        <v>-5.6124895524993974</v>
      </c>
      <c r="AV81" s="56">
        <f t="shared" si="11"/>
        <v>-5.6498880454792424</v>
      </c>
      <c r="AW81" s="56">
        <f t="shared" si="11"/>
        <v>-5.6848731429916599</v>
      </c>
      <c r="AX81" s="56">
        <f t="shared" si="11"/>
        <v>-5.717553704680542</v>
      </c>
      <c r="AY81" s="56">
        <f t="shared" si="11"/>
        <v>-5.7480342962223272</v>
      </c>
      <c r="AZ81" s="56">
        <f t="shared" si="11"/>
        <v>-5.7764153471104365</v>
      </c>
      <c r="BA81" s="56">
        <f t="shared" si="11"/>
        <v>-5.800214556896238</v>
      </c>
      <c r="BB81" s="56">
        <f t="shared" si="11"/>
        <v>-5.8187441176732033</v>
      </c>
      <c r="BC81" s="56">
        <f t="shared" si="11"/>
        <v>-5.8325854935849373</v>
      </c>
      <c r="BD81" s="56">
        <f t="shared" si="11"/>
        <v>-5.8325854935849373</v>
      </c>
    </row>
    <row r="82" spans="1:56">
      <c r="A82" s="75"/>
      <c r="B82" s="14"/>
    </row>
    <row r="83" spans="1:56">
      <c r="A83" s="75"/>
    </row>
    <row r="84" spans="1:56">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c r="A86" s="188"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8"/>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8"/>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8"/>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8"/>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8"/>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c r="C94" s="36"/>
    </row>
    <row r="95" spans="1:56" ht="16.5">
      <c r="A95" s="86"/>
      <c r="C95" s="36"/>
    </row>
    <row r="96" spans="1:56" ht="16.5">
      <c r="A96" s="86">
        <v>1</v>
      </c>
      <c r="B96" s="4" t="s">
        <v>334</v>
      </c>
    </row>
    <row r="97" spans="1:3">
      <c r="B97" s="70" t="s">
        <v>155</v>
      </c>
    </row>
    <row r="98" spans="1:3">
      <c r="B98" s="4" t="s">
        <v>318</v>
      </c>
    </row>
    <row r="99" spans="1:3">
      <c r="B99" s="4" t="s">
        <v>336</v>
      </c>
    </row>
    <row r="100" spans="1:3" ht="16.5">
      <c r="A100" s="86">
        <v>2</v>
      </c>
      <c r="B100" s="70" t="s">
        <v>154</v>
      </c>
    </row>
    <row r="105" spans="1:3">
      <c r="C105" s="36"/>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B9" sqref="B9"/>
    </sheetView>
  </sheetViews>
  <sheetFormatPr defaultRowHeight="15"/>
  <cols>
    <col min="1" max="1" width="5.85546875" style="141" customWidth="1"/>
    <col min="2" max="2" width="64.85546875" style="141" customWidth="1"/>
    <col min="3" max="16384" width="9.140625" style="141"/>
  </cols>
  <sheetData>
    <row r="1" spans="1:2" ht="18.75">
      <c r="A1" s="1" t="s">
        <v>347</v>
      </c>
    </row>
    <row r="2" spans="1:2">
      <c r="A2" s="141" t="s">
        <v>78</v>
      </c>
    </row>
    <row r="3" spans="1:2">
      <c r="A3" s="141">
        <v>1</v>
      </c>
      <c r="B3" s="141" t="s">
        <v>355</v>
      </c>
    </row>
    <row r="4" spans="1:2">
      <c r="A4" s="141">
        <v>2</v>
      </c>
      <c r="B4" s="141" t="s">
        <v>356</v>
      </c>
    </row>
    <row r="5" spans="1:2">
      <c r="A5" s="141">
        <v>3</v>
      </c>
      <c r="B5" s="142" t="s">
        <v>348</v>
      </c>
    </row>
    <row r="6" spans="1:2">
      <c r="B6" s="135"/>
    </row>
    <row r="9" spans="1:2">
      <c r="B9" s="142"/>
    </row>
    <row r="10" spans="1:2">
      <c r="B10" s="135"/>
    </row>
    <row r="15" spans="1:2">
      <c r="B15" s="137"/>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1" sqref="B1"/>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368</v>
      </c>
      <c r="C1" s="3" t="s">
        <v>367</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c r="B4" s="48">
        <v>16</v>
      </c>
      <c r="C4" s="44">
        <f>INDEX($E$81:$BD$81,1,$C$9+$B4-1)</f>
        <v>-3.3524883789585949</v>
      </c>
      <c r="D4" s="9"/>
      <c r="E4" s="9"/>
      <c r="F4" s="87"/>
      <c r="G4" s="9"/>
      <c r="I4" s="40"/>
      <c r="AQ4" s="22"/>
      <c r="AR4" s="22"/>
      <c r="AS4" s="22"/>
      <c r="AT4" s="22"/>
      <c r="AU4" s="22"/>
      <c r="AV4" s="22"/>
      <c r="AW4" s="22"/>
      <c r="AX4" s="22"/>
      <c r="AY4" s="22"/>
      <c r="AZ4" s="22"/>
      <c r="BA4" s="22"/>
      <c r="BB4" s="22"/>
      <c r="BC4" s="22"/>
      <c r="BD4" s="22"/>
    </row>
    <row r="5" spans="1:56">
      <c r="B5" s="48">
        <v>24</v>
      </c>
      <c r="C5" s="44">
        <f>INDEX($E$81:$BD$81,1,$C$9+$B5-1)</f>
        <v>-4.201409744534593</v>
      </c>
      <c r="D5" s="18"/>
      <c r="E5" s="63"/>
      <c r="F5" s="9"/>
      <c r="G5" s="9"/>
      <c r="AQ5" s="22"/>
      <c r="AR5" s="22"/>
      <c r="AS5" s="22"/>
      <c r="AT5" s="22"/>
      <c r="AU5" s="22"/>
      <c r="AV5" s="22"/>
      <c r="AW5" s="22"/>
      <c r="AX5" s="22"/>
      <c r="AY5" s="22"/>
      <c r="AZ5" s="22"/>
      <c r="BA5" s="22"/>
      <c r="BB5" s="22"/>
      <c r="BC5" s="22"/>
      <c r="BD5" s="22"/>
    </row>
    <row r="6" spans="1:56">
      <c r="B6" s="48">
        <v>32</v>
      </c>
      <c r="C6" s="44">
        <f>INDEX($E$81:$BD$81,1,$C$9+$B6-1)</f>
        <v>-4.7817150652860825</v>
      </c>
      <c r="D6" s="9"/>
      <c r="E6" s="9"/>
      <c r="F6" s="9"/>
      <c r="G6" s="9"/>
      <c r="AQ6" s="22"/>
      <c r="AR6" s="22"/>
      <c r="AS6" s="22"/>
      <c r="AT6" s="22"/>
      <c r="AU6" s="22"/>
      <c r="AV6" s="22"/>
      <c r="AW6" s="22"/>
      <c r="AX6" s="22"/>
      <c r="AY6" s="22"/>
      <c r="AZ6" s="22"/>
      <c r="BA6" s="22"/>
      <c r="BB6" s="22"/>
      <c r="BC6" s="22"/>
      <c r="BD6" s="22"/>
    </row>
    <row r="7" spans="1:56">
      <c r="B7" s="48">
        <v>45</v>
      </c>
      <c r="C7" s="44">
        <f>INDEX($E$81:$BD$81,1,$C$9+$B7-1)</f>
        <v>-5.3429375782022595</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4"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9" t="s">
        <v>11</v>
      </c>
      <c r="B13" s="61" t="s">
        <v>159</v>
      </c>
      <c r="C13" s="60"/>
      <c r="D13" s="61" t="s">
        <v>40</v>
      </c>
      <c r="E13" s="62">
        <v>0</v>
      </c>
      <c r="F13" s="62">
        <v>0</v>
      </c>
      <c r="G13" s="62">
        <v>-1.0792476554348753</v>
      </c>
      <c r="H13" s="62">
        <v>-2.6974354284348339</v>
      </c>
      <c r="I13" s="62">
        <v>-2.6008462807998267</v>
      </c>
      <c r="J13" s="62">
        <v>-3.4327065683417275</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0"/>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90"/>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90"/>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90"/>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1"/>
      <c r="B18" s="125" t="s">
        <v>197</v>
      </c>
      <c r="C18" s="131"/>
      <c r="D18" s="126" t="s">
        <v>40</v>
      </c>
      <c r="E18" s="59">
        <f>SUM(E13:E17)</f>
        <v>0</v>
      </c>
      <c r="F18" s="59">
        <f t="shared" ref="F18:AW18" si="0">SUM(F13:F17)</f>
        <v>0</v>
      </c>
      <c r="G18" s="59">
        <f t="shared" si="0"/>
        <v>-1.0792476554348753</v>
      </c>
      <c r="H18" s="59">
        <f t="shared" si="0"/>
        <v>-2.6974354284348339</v>
      </c>
      <c r="I18" s="59">
        <f t="shared" si="0"/>
        <v>-2.6008462807998267</v>
      </c>
      <c r="J18" s="59">
        <f t="shared" si="0"/>
        <v>-3.4327065683417275</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2" t="s">
        <v>301</v>
      </c>
      <c r="B19" s="61" t="s">
        <v>159</v>
      </c>
      <c r="C19" s="8"/>
      <c r="D19" s="9" t="s">
        <v>40</v>
      </c>
      <c r="E19" s="33"/>
      <c r="F19" s="33"/>
      <c r="G19" s="33">
        <f>'Baseline scenario'!G7*-1*1.1</f>
        <v>0.49124376040483986</v>
      </c>
      <c r="H19" s="33">
        <f>'Baseline scenario'!H7*-1*1.1</f>
        <v>1.9781193141855451</v>
      </c>
      <c r="I19" s="33">
        <f>'Baseline scenario'!I7*-1*1.1</f>
        <v>1.9072872725865397</v>
      </c>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2"/>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9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3"/>
      <c r="B25" s="61" t="s">
        <v>320</v>
      </c>
      <c r="C25" s="8"/>
      <c r="D25" s="9" t="s">
        <v>40</v>
      </c>
      <c r="E25" s="68">
        <f>SUM(E19:E24)</f>
        <v>0</v>
      </c>
      <c r="F25" s="68">
        <f t="shared" ref="F25:BD25" si="1">SUM(F19:F24)</f>
        <v>0</v>
      </c>
      <c r="G25" s="68">
        <f t="shared" si="1"/>
        <v>0.49124376040483986</v>
      </c>
      <c r="H25" s="68">
        <f t="shared" si="1"/>
        <v>1.9781193141855451</v>
      </c>
      <c r="I25" s="68">
        <f t="shared" si="1"/>
        <v>1.9072872725865397</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c r="A26" s="115"/>
      <c r="B26" s="57" t="s">
        <v>96</v>
      </c>
      <c r="C26" s="58" t="s">
        <v>94</v>
      </c>
      <c r="D26" s="57" t="s">
        <v>40</v>
      </c>
      <c r="E26" s="59">
        <f>E18+E25</f>
        <v>0</v>
      </c>
      <c r="F26" s="59">
        <f t="shared" ref="F26:BD26" si="2">F18+F25</f>
        <v>0</v>
      </c>
      <c r="G26" s="59">
        <f t="shared" si="2"/>
        <v>-0.58800389503003547</v>
      </c>
      <c r="H26" s="59">
        <f t="shared" si="2"/>
        <v>-0.71931611424928876</v>
      </c>
      <c r="I26" s="59">
        <f t="shared" si="2"/>
        <v>-0.69355900821328698</v>
      </c>
      <c r="J26" s="59">
        <f t="shared" si="2"/>
        <v>-3.4327065683417275</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6"/>
      <c r="B28" s="9" t="s">
        <v>12</v>
      </c>
      <c r="C28" s="9" t="s">
        <v>43</v>
      </c>
      <c r="D28" s="9" t="s">
        <v>40</v>
      </c>
      <c r="E28" s="34">
        <f>E26*E27</f>
        <v>0</v>
      </c>
      <c r="F28" s="34">
        <f t="shared" ref="F28:AW28" si="3">F26*F27</f>
        <v>0</v>
      </c>
      <c r="G28" s="34">
        <f t="shared" si="3"/>
        <v>-0.4704031160240284</v>
      </c>
      <c r="H28" s="34">
        <f t="shared" si="3"/>
        <v>-0.57545289139943101</v>
      </c>
      <c r="I28" s="34">
        <f t="shared" si="3"/>
        <v>-0.55484720657062958</v>
      </c>
      <c r="J28" s="34">
        <f t="shared" si="3"/>
        <v>-2.7461652546733823</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6"/>
      <c r="B29" s="9" t="s">
        <v>93</v>
      </c>
      <c r="C29" s="11" t="s">
        <v>44</v>
      </c>
      <c r="D29" s="9" t="s">
        <v>40</v>
      </c>
      <c r="E29" s="34">
        <f>E26-E28</f>
        <v>0</v>
      </c>
      <c r="F29" s="34">
        <f t="shared" ref="F29:AW29" si="4">F26-F28</f>
        <v>0</v>
      </c>
      <c r="G29" s="34">
        <f t="shared" si="4"/>
        <v>-0.11760077900600707</v>
      </c>
      <c r="H29" s="34">
        <f t="shared" si="4"/>
        <v>-0.14386322284985775</v>
      </c>
      <c r="I29" s="34">
        <f t="shared" si="4"/>
        <v>-0.1387118016426574</v>
      </c>
      <c r="J29" s="34">
        <f t="shared" si="4"/>
        <v>-0.68654131366834514</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6"/>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6"/>
      <c r="B32" s="9" t="s">
        <v>3</v>
      </c>
      <c r="C32" s="11" t="s">
        <v>55</v>
      </c>
      <c r="D32" s="9" t="s">
        <v>40</v>
      </c>
      <c r="F32" s="34"/>
      <c r="G32" s="34"/>
      <c r="H32" s="34">
        <f>$G$28/'Fixed data'!$C$7</f>
        <v>-1.0453402578311743E-2</v>
      </c>
      <c r="I32" s="34">
        <f>$G$28/'Fixed data'!$C$7</f>
        <v>-1.0453402578311743E-2</v>
      </c>
      <c r="J32" s="34">
        <f>$G$28/'Fixed data'!$C$7</f>
        <v>-1.0453402578311743E-2</v>
      </c>
      <c r="K32" s="34">
        <f>$G$28/'Fixed data'!$C$7</f>
        <v>-1.0453402578311743E-2</v>
      </c>
      <c r="L32" s="34">
        <f>$G$28/'Fixed data'!$C$7</f>
        <v>-1.0453402578311743E-2</v>
      </c>
      <c r="M32" s="34">
        <f>$G$28/'Fixed data'!$C$7</f>
        <v>-1.0453402578311743E-2</v>
      </c>
      <c r="N32" s="34">
        <f>$G$28/'Fixed data'!$C$7</f>
        <v>-1.0453402578311743E-2</v>
      </c>
      <c r="O32" s="34">
        <f>$G$28/'Fixed data'!$C$7</f>
        <v>-1.0453402578311743E-2</v>
      </c>
      <c r="P32" s="34">
        <f>$G$28/'Fixed data'!$C$7</f>
        <v>-1.0453402578311743E-2</v>
      </c>
      <c r="Q32" s="34">
        <f>$G$28/'Fixed data'!$C$7</f>
        <v>-1.0453402578311743E-2</v>
      </c>
      <c r="R32" s="34">
        <f>$G$28/'Fixed data'!$C$7</f>
        <v>-1.0453402578311743E-2</v>
      </c>
      <c r="S32" s="34">
        <f>$G$28/'Fixed data'!$C$7</f>
        <v>-1.0453402578311743E-2</v>
      </c>
      <c r="T32" s="34">
        <f>$G$28/'Fixed data'!$C$7</f>
        <v>-1.0453402578311743E-2</v>
      </c>
      <c r="U32" s="34">
        <f>$G$28/'Fixed data'!$C$7</f>
        <v>-1.0453402578311743E-2</v>
      </c>
      <c r="V32" s="34">
        <f>$G$28/'Fixed data'!$C$7</f>
        <v>-1.0453402578311743E-2</v>
      </c>
      <c r="W32" s="34">
        <f>$G$28/'Fixed data'!$C$7</f>
        <v>-1.0453402578311743E-2</v>
      </c>
      <c r="X32" s="34">
        <f>$G$28/'Fixed data'!$C$7</f>
        <v>-1.0453402578311743E-2</v>
      </c>
      <c r="Y32" s="34">
        <f>$G$28/'Fixed data'!$C$7</f>
        <v>-1.0453402578311743E-2</v>
      </c>
      <c r="Z32" s="34">
        <f>$G$28/'Fixed data'!$C$7</f>
        <v>-1.0453402578311743E-2</v>
      </c>
      <c r="AA32" s="34">
        <f>$G$28/'Fixed data'!$C$7</f>
        <v>-1.0453402578311743E-2</v>
      </c>
      <c r="AB32" s="34">
        <f>$G$28/'Fixed data'!$C$7</f>
        <v>-1.0453402578311743E-2</v>
      </c>
      <c r="AC32" s="34">
        <f>$G$28/'Fixed data'!$C$7</f>
        <v>-1.0453402578311743E-2</v>
      </c>
      <c r="AD32" s="34">
        <f>$G$28/'Fixed data'!$C$7</f>
        <v>-1.0453402578311743E-2</v>
      </c>
      <c r="AE32" s="34">
        <f>$G$28/'Fixed data'!$C$7</f>
        <v>-1.0453402578311743E-2</v>
      </c>
      <c r="AF32" s="34">
        <f>$G$28/'Fixed data'!$C$7</f>
        <v>-1.0453402578311743E-2</v>
      </c>
      <c r="AG32" s="34">
        <f>$G$28/'Fixed data'!$C$7</f>
        <v>-1.0453402578311743E-2</v>
      </c>
      <c r="AH32" s="34">
        <f>$G$28/'Fixed data'!$C$7</f>
        <v>-1.0453402578311743E-2</v>
      </c>
      <c r="AI32" s="34">
        <f>$G$28/'Fixed data'!$C$7</f>
        <v>-1.0453402578311743E-2</v>
      </c>
      <c r="AJ32" s="34">
        <f>$G$28/'Fixed data'!$C$7</f>
        <v>-1.0453402578311743E-2</v>
      </c>
      <c r="AK32" s="34">
        <f>$G$28/'Fixed data'!$C$7</f>
        <v>-1.0453402578311743E-2</v>
      </c>
      <c r="AL32" s="34">
        <f>$G$28/'Fixed data'!$C$7</f>
        <v>-1.0453402578311743E-2</v>
      </c>
      <c r="AM32" s="34">
        <f>$G$28/'Fixed data'!$C$7</f>
        <v>-1.0453402578311743E-2</v>
      </c>
      <c r="AN32" s="34">
        <f>$G$28/'Fixed data'!$C$7</f>
        <v>-1.0453402578311743E-2</v>
      </c>
      <c r="AO32" s="34">
        <f>$G$28/'Fixed data'!$C$7</f>
        <v>-1.0453402578311743E-2</v>
      </c>
      <c r="AP32" s="34">
        <f>$G$28/'Fixed data'!$C$7</f>
        <v>-1.0453402578311743E-2</v>
      </c>
      <c r="AQ32" s="34">
        <f>$G$28/'Fixed data'!$C$7</f>
        <v>-1.0453402578311743E-2</v>
      </c>
      <c r="AR32" s="34">
        <f>$G$28/'Fixed data'!$C$7</f>
        <v>-1.0453402578311743E-2</v>
      </c>
      <c r="AS32" s="34">
        <f>$G$28/'Fixed data'!$C$7</f>
        <v>-1.0453402578311743E-2</v>
      </c>
      <c r="AT32" s="34">
        <f>$G$28/'Fixed data'!$C$7</f>
        <v>-1.0453402578311743E-2</v>
      </c>
      <c r="AU32" s="34">
        <f>$G$28/'Fixed data'!$C$7</f>
        <v>-1.0453402578311743E-2</v>
      </c>
      <c r="AV32" s="34">
        <f>$G$28/'Fixed data'!$C$7</f>
        <v>-1.0453402578311743E-2</v>
      </c>
      <c r="AW32" s="34">
        <f>$G$28/'Fixed data'!$C$7</f>
        <v>-1.0453402578311743E-2</v>
      </c>
      <c r="AX32" s="34">
        <f>$G$28/'Fixed data'!$C$7</f>
        <v>-1.0453402578311743E-2</v>
      </c>
      <c r="AY32" s="34">
        <f>$G$28/'Fixed data'!$C$7</f>
        <v>-1.0453402578311743E-2</v>
      </c>
      <c r="AZ32" s="34">
        <f>$G$28/'Fixed data'!$C$7</f>
        <v>-1.0453402578311743E-2</v>
      </c>
      <c r="BA32" s="34"/>
      <c r="BB32" s="34"/>
      <c r="BC32" s="34"/>
      <c r="BD32" s="34"/>
    </row>
    <row r="33" spans="1:57" ht="16.5" hidden="1" customHeight="1" outlineLevel="1">
      <c r="A33" s="116"/>
      <c r="B33" s="9" t="s">
        <v>4</v>
      </c>
      <c r="C33" s="11" t="s">
        <v>56</v>
      </c>
      <c r="D33" s="9" t="s">
        <v>40</v>
      </c>
      <c r="F33" s="34"/>
      <c r="G33" s="34"/>
      <c r="H33" s="34"/>
      <c r="I33" s="34">
        <f>$H$28/'Fixed data'!$C$7</f>
        <v>-1.2787842031098466E-2</v>
      </c>
      <c r="J33" s="34">
        <f>$H$28/'Fixed data'!$C$7</f>
        <v>-1.2787842031098466E-2</v>
      </c>
      <c r="K33" s="34">
        <f>$H$28/'Fixed data'!$C$7</f>
        <v>-1.2787842031098466E-2</v>
      </c>
      <c r="L33" s="34">
        <f>$H$28/'Fixed data'!$C$7</f>
        <v>-1.2787842031098466E-2</v>
      </c>
      <c r="M33" s="34">
        <f>$H$28/'Fixed data'!$C$7</f>
        <v>-1.2787842031098466E-2</v>
      </c>
      <c r="N33" s="34">
        <f>$H$28/'Fixed data'!$C$7</f>
        <v>-1.2787842031098466E-2</v>
      </c>
      <c r="O33" s="34">
        <f>$H$28/'Fixed data'!$C$7</f>
        <v>-1.2787842031098466E-2</v>
      </c>
      <c r="P33" s="34">
        <f>$H$28/'Fixed data'!$C$7</f>
        <v>-1.2787842031098466E-2</v>
      </c>
      <c r="Q33" s="34">
        <f>$H$28/'Fixed data'!$C$7</f>
        <v>-1.2787842031098466E-2</v>
      </c>
      <c r="R33" s="34">
        <f>$H$28/'Fixed data'!$C$7</f>
        <v>-1.2787842031098466E-2</v>
      </c>
      <c r="S33" s="34">
        <f>$H$28/'Fixed data'!$C$7</f>
        <v>-1.2787842031098466E-2</v>
      </c>
      <c r="T33" s="34">
        <f>$H$28/'Fixed data'!$C$7</f>
        <v>-1.2787842031098466E-2</v>
      </c>
      <c r="U33" s="34">
        <f>$H$28/'Fixed data'!$C$7</f>
        <v>-1.2787842031098466E-2</v>
      </c>
      <c r="V33" s="34">
        <f>$H$28/'Fixed data'!$C$7</f>
        <v>-1.2787842031098466E-2</v>
      </c>
      <c r="W33" s="34">
        <f>$H$28/'Fixed data'!$C$7</f>
        <v>-1.2787842031098466E-2</v>
      </c>
      <c r="X33" s="34">
        <f>$H$28/'Fixed data'!$C$7</f>
        <v>-1.2787842031098466E-2</v>
      </c>
      <c r="Y33" s="34">
        <f>$H$28/'Fixed data'!$C$7</f>
        <v>-1.2787842031098466E-2</v>
      </c>
      <c r="Z33" s="34">
        <f>$H$28/'Fixed data'!$C$7</f>
        <v>-1.2787842031098466E-2</v>
      </c>
      <c r="AA33" s="34">
        <f>$H$28/'Fixed data'!$C$7</f>
        <v>-1.2787842031098466E-2</v>
      </c>
      <c r="AB33" s="34">
        <f>$H$28/'Fixed data'!$C$7</f>
        <v>-1.2787842031098466E-2</v>
      </c>
      <c r="AC33" s="34">
        <f>$H$28/'Fixed data'!$C$7</f>
        <v>-1.2787842031098466E-2</v>
      </c>
      <c r="AD33" s="34">
        <f>$H$28/'Fixed data'!$C$7</f>
        <v>-1.2787842031098466E-2</v>
      </c>
      <c r="AE33" s="34">
        <f>$H$28/'Fixed data'!$C$7</f>
        <v>-1.2787842031098466E-2</v>
      </c>
      <c r="AF33" s="34">
        <f>$H$28/'Fixed data'!$C$7</f>
        <v>-1.2787842031098466E-2</v>
      </c>
      <c r="AG33" s="34">
        <f>$H$28/'Fixed data'!$C$7</f>
        <v>-1.2787842031098466E-2</v>
      </c>
      <c r="AH33" s="34">
        <f>$H$28/'Fixed data'!$C$7</f>
        <v>-1.2787842031098466E-2</v>
      </c>
      <c r="AI33" s="34">
        <f>$H$28/'Fixed data'!$C$7</f>
        <v>-1.2787842031098466E-2</v>
      </c>
      <c r="AJ33" s="34">
        <f>$H$28/'Fixed data'!$C$7</f>
        <v>-1.2787842031098466E-2</v>
      </c>
      <c r="AK33" s="34">
        <f>$H$28/'Fixed data'!$C$7</f>
        <v>-1.2787842031098466E-2</v>
      </c>
      <c r="AL33" s="34">
        <f>$H$28/'Fixed data'!$C$7</f>
        <v>-1.2787842031098466E-2</v>
      </c>
      <c r="AM33" s="34">
        <f>$H$28/'Fixed data'!$C$7</f>
        <v>-1.2787842031098466E-2</v>
      </c>
      <c r="AN33" s="34">
        <f>$H$28/'Fixed data'!$C$7</f>
        <v>-1.2787842031098466E-2</v>
      </c>
      <c r="AO33" s="34">
        <f>$H$28/'Fixed data'!$C$7</f>
        <v>-1.2787842031098466E-2</v>
      </c>
      <c r="AP33" s="34">
        <f>$H$28/'Fixed data'!$C$7</f>
        <v>-1.2787842031098466E-2</v>
      </c>
      <c r="AQ33" s="34">
        <f>$H$28/'Fixed data'!$C$7</f>
        <v>-1.2787842031098466E-2</v>
      </c>
      <c r="AR33" s="34">
        <f>$H$28/'Fixed data'!$C$7</f>
        <v>-1.2787842031098466E-2</v>
      </c>
      <c r="AS33" s="34">
        <f>$H$28/'Fixed data'!$C$7</f>
        <v>-1.2787842031098466E-2</v>
      </c>
      <c r="AT33" s="34">
        <f>$H$28/'Fixed data'!$C$7</f>
        <v>-1.2787842031098466E-2</v>
      </c>
      <c r="AU33" s="34">
        <f>$H$28/'Fixed data'!$C$7</f>
        <v>-1.2787842031098466E-2</v>
      </c>
      <c r="AV33" s="34">
        <f>$H$28/'Fixed data'!$C$7</f>
        <v>-1.2787842031098466E-2</v>
      </c>
      <c r="AW33" s="34">
        <f>$H$28/'Fixed data'!$C$7</f>
        <v>-1.2787842031098466E-2</v>
      </c>
      <c r="AX33" s="34">
        <f>$H$28/'Fixed data'!$C$7</f>
        <v>-1.2787842031098466E-2</v>
      </c>
      <c r="AY33" s="34">
        <f>$H$28/'Fixed data'!$C$7</f>
        <v>-1.2787842031098466E-2</v>
      </c>
      <c r="AZ33" s="34">
        <f>$H$28/'Fixed data'!$C$7</f>
        <v>-1.2787842031098466E-2</v>
      </c>
      <c r="BA33" s="34">
        <f>$H$28/'Fixed data'!$C$7</f>
        <v>-1.2787842031098466E-2</v>
      </c>
      <c r="BB33" s="34"/>
      <c r="BC33" s="34"/>
      <c r="BD33" s="34"/>
    </row>
    <row r="34" spans="1:57" ht="16.5" hidden="1" customHeight="1" outlineLevel="1">
      <c r="A34" s="116"/>
      <c r="B34" s="9" t="s">
        <v>5</v>
      </c>
      <c r="C34" s="11" t="s">
        <v>57</v>
      </c>
      <c r="D34" s="9" t="s">
        <v>40</v>
      </c>
      <c r="F34" s="34"/>
      <c r="G34" s="34"/>
      <c r="H34" s="34"/>
      <c r="I34" s="34"/>
      <c r="J34" s="34">
        <f>$I$28/'Fixed data'!$C$7</f>
        <v>-1.2329937923791768E-2</v>
      </c>
      <c r="K34" s="34">
        <f>$I$28/'Fixed data'!$C$7</f>
        <v>-1.2329937923791768E-2</v>
      </c>
      <c r="L34" s="34">
        <f>$I$28/'Fixed data'!$C$7</f>
        <v>-1.2329937923791768E-2</v>
      </c>
      <c r="M34" s="34">
        <f>$I$28/'Fixed data'!$C$7</f>
        <v>-1.2329937923791768E-2</v>
      </c>
      <c r="N34" s="34">
        <f>$I$28/'Fixed data'!$C$7</f>
        <v>-1.2329937923791768E-2</v>
      </c>
      <c r="O34" s="34">
        <f>$I$28/'Fixed data'!$C$7</f>
        <v>-1.2329937923791768E-2</v>
      </c>
      <c r="P34" s="34">
        <f>$I$28/'Fixed data'!$C$7</f>
        <v>-1.2329937923791768E-2</v>
      </c>
      <c r="Q34" s="34">
        <f>$I$28/'Fixed data'!$C$7</f>
        <v>-1.2329937923791768E-2</v>
      </c>
      <c r="R34" s="34">
        <f>$I$28/'Fixed data'!$C$7</f>
        <v>-1.2329937923791768E-2</v>
      </c>
      <c r="S34" s="34">
        <f>$I$28/'Fixed data'!$C$7</f>
        <v>-1.2329937923791768E-2</v>
      </c>
      <c r="T34" s="34">
        <f>$I$28/'Fixed data'!$C$7</f>
        <v>-1.2329937923791768E-2</v>
      </c>
      <c r="U34" s="34">
        <f>$I$28/'Fixed data'!$C$7</f>
        <v>-1.2329937923791768E-2</v>
      </c>
      <c r="V34" s="34">
        <f>$I$28/'Fixed data'!$C$7</f>
        <v>-1.2329937923791768E-2</v>
      </c>
      <c r="W34" s="34">
        <f>$I$28/'Fixed data'!$C$7</f>
        <v>-1.2329937923791768E-2</v>
      </c>
      <c r="X34" s="34">
        <f>$I$28/'Fixed data'!$C$7</f>
        <v>-1.2329937923791768E-2</v>
      </c>
      <c r="Y34" s="34">
        <f>$I$28/'Fixed data'!$C$7</f>
        <v>-1.2329937923791768E-2</v>
      </c>
      <c r="Z34" s="34">
        <f>$I$28/'Fixed data'!$C$7</f>
        <v>-1.2329937923791768E-2</v>
      </c>
      <c r="AA34" s="34">
        <f>$I$28/'Fixed data'!$C$7</f>
        <v>-1.2329937923791768E-2</v>
      </c>
      <c r="AB34" s="34">
        <f>$I$28/'Fixed data'!$C$7</f>
        <v>-1.2329937923791768E-2</v>
      </c>
      <c r="AC34" s="34">
        <f>$I$28/'Fixed data'!$C$7</f>
        <v>-1.2329937923791768E-2</v>
      </c>
      <c r="AD34" s="34">
        <f>$I$28/'Fixed data'!$C$7</f>
        <v>-1.2329937923791768E-2</v>
      </c>
      <c r="AE34" s="34">
        <f>$I$28/'Fixed data'!$C$7</f>
        <v>-1.2329937923791768E-2</v>
      </c>
      <c r="AF34" s="34">
        <f>$I$28/'Fixed data'!$C$7</f>
        <v>-1.2329937923791768E-2</v>
      </c>
      <c r="AG34" s="34">
        <f>$I$28/'Fixed data'!$C$7</f>
        <v>-1.2329937923791768E-2</v>
      </c>
      <c r="AH34" s="34">
        <f>$I$28/'Fixed data'!$C$7</f>
        <v>-1.2329937923791768E-2</v>
      </c>
      <c r="AI34" s="34">
        <f>$I$28/'Fixed data'!$C$7</f>
        <v>-1.2329937923791768E-2</v>
      </c>
      <c r="AJ34" s="34">
        <f>$I$28/'Fixed data'!$C$7</f>
        <v>-1.2329937923791768E-2</v>
      </c>
      <c r="AK34" s="34">
        <f>$I$28/'Fixed data'!$C$7</f>
        <v>-1.2329937923791768E-2</v>
      </c>
      <c r="AL34" s="34">
        <f>$I$28/'Fixed data'!$C$7</f>
        <v>-1.2329937923791768E-2</v>
      </c>
      <c r="AM34" s="34">
        <f>$I$28/'Fixed data'!$C$7</f>
        <v>-1.2329937923791768E-2</v>
      </c>
      <c r="AN34" s="34">
        <f>$I$28/'Fixed data'!$C$7</f>
        <v>-1.2329937923791768E-2</v>
      </c>
      <c r="AO34" s="34">
        <f>$I$28/'Fixed data'!$C$7</f>
        <v>-1.2329937923791768E-2</v>
      </c>
      <c r="AP34" s="34">
        <f>$I$28/'Fixed data'!$C$7</f>
        <v>-1.2329937923791768E-2</v>
      </c>
      <c r="AQ34" s="34">
        <f>$I$28/'Fixed data'!$C$7</f>
        <v>-1.2329937923791768E-2</v>
      </c>
      <c r="AR34" s="34">
        <f>$I$28/'Fixed data'!$C$7</f>
        <v>-1.2329937923791768E-2</v>
      </c>
      <c r="AS34" s="34">
        <f>$I$28/'Fixed data'!$C$7</f>
        <v>-1.2329937923791768E-2</v>
      </c>
      <c r="AT34" s="34">
        <f>$I$28/'Fixed data'!$C$7</f>
        <v>-1.2329937923791768E-2</v>
      </c>
      <c r="AU34" s="34">
        <f>$I$28/'Fixed data'!$C$7</f>
        <v>-1.2329937923791768E-2</v>
      </c>
      <c r="AV34" s="34">
        <f>$I$28/'Fixed data'!$C$7</f>
        <v>-1.2329937923791768E-2</v>
      </c>
      <c r="AW34" s="34">
        <f>$I$28/'Fixed data'!$C$7</f>
        <v>-1.2329937923791768E-2</v>
      </c>
      <c r="AX34" s="34">
        <f>$I$28/'Fixed data'!$C$7</f>
        <v>-1.2329937923791768E-2</v>
      </c>
      <c r="AY34" s="34">
        <f>$I$28/'Fixed data'!$C$7</f>
        <v>-1.2329937923791768E-2</v>
      </c>
      <c r="AZ34" s="34">
        <f>$I$28/'Fixed data'!$C$7</f>
        <v>-1.2329937923791768E-2</v>
      </c>
      <c r="BA34" s="34">
        <f>$I$28/'Fixed data'!$C$7</f>
        <v>-1.2329937923791768E-2</v>
      </c>
      <c r="BB34" s="34">
        <f>$I$28/'Fixed data'!$C$7</f>
        <v>-1.2329937923791768E-2</v>
      </c>
      <c r="BC34" s="34"/>
      <c r="BD34" s="34"/>
    </row>
    <row r="35" spans="1:57" ht="16.5" hidden="1" customHeight="1" outlineLevel="1">
      <c r="A35" s="116"/>
      <c r="B35" s="9" t="s">
        <v>6</v>
      </c>
      <c r="C35" s="11" t="s">
        <v>58</v>
      </c>
      <c r="D35" s="9" t="s">
        <v>40</v>
      </c>
      <c r="F35" s="34"/>
      <c r="G35" s="34"/>
      <c r="H35" s="34"/>
      <c r="I35" s="34"/>
      <c r="J35" s="34"/>
      <c r="K35" s="34">
        <f>$J$28/'Fixed data'!$C$7</f>
        <v>-6.1025894548297384E-2</v>
      </c>
      <c r="L35" s="34">
        <f>$J$28/'Fixed data'!$C$7</f>
        <v>-6.1025894548297384E-2</v>
      </c>
      <c r="M35" s="34">
        <f>$J$28/'Fixed data'!$C$7</f>
        <v>-6.1025894548297384E-2</v>
      </c>
      <c r="N35" s="34">
        <f>$J$28/'Fixed data'!$C$7</f>
        <v>-6.1025894548297384E-2</v>
      </c>
      <c r="O35" s="34">
        <f>$J$28/'Fixed data'!$C$7</f>
        <v>-6.1025894548297384E-2</v>
      </c>
      <c r="P35" s="34">
        <f>$J$28/'Fixed data'!$C$7</f>
        <v>-6.1025894548297384E-2</v>
      </c>
      <c r="Q35" s="34">
        <f>$J$28/'Fixed data'!$C$7</f>
        <v>-6.1025894548297384E-2</v>
      </c>
      <c r="R35" s="34">
        <f>$J$28/'Fixed data'!$C$7</f>
        <v>-6.1025894548297384E-2</v>
      </c>
      <c r="S35" s="34">
        <f>$J$28/'Fixed data'!$C$7</f>
        <v>-6.1025894548297384E-2</v>
      </c>
      <c r="T35" s="34">
        <f>$J$28/'Fixed data'!$C$7</f>
        <v>-6.1025894548297384E-2</v>
      </c>
      <c r="U35" s="34">
        <f>$J$28/'Fixed data'!$C$7</f>
        <v>-6.1025894548297384E-2</v>
      </c>
      <c r="V35" s="34">
        <f>$J$28/'Fixed data'!$C$7</f>
        <v>-6.1025894548297384E-2</v>
      </c>
      <c r="W35" s="34">
        <f>$J$28/'Fixed data'!$C$7</f>
        <v>-6.1025894548297384E-2</v>
      </c>
      <c r="X35" s="34">
        <f>$J$28/'Fixed data'!$C$7</f>
        <v>-6.1025894548297384E-2</v>
      </c>
      <c r="Y35" s="34">
        <f>$J$28/'Fixed data'!$C$7</f>
        <v>-6.1025894548297384E-2</v>
      </c>
      <c r="Z35" s="34">
        <f>$J$28/'Fixed data'!$C$7</f>
        <v>-6.1025894548297384E-2</v>
      </c>
      <c r="AA35" s="34">
        <f>$J$28/'Fixed data'!$C$7</f>
        <v>-6.1025894548297384E-2</v>
      </c>
      <c r="AB35" s="34">
        <f>$J$28/'Fixed data'!$C$7</f>
        <v>-6.1025894548297384E-2</v>
      </c>
      <c r="AC35" s="34">
        <f>$J$28/'Fixed data'!$C$7</f>
        <v>-6.1025894548297384E-2</v>
      </c>
      <c r="AD35" s="34">
        <f>$J$28/'Fixed data'!$C$7</f>
        <v>-6.1025894548297384E-2</v>
      </c>
      <c r="AE35" s="34">
        <f>$J$28/'Fixed data'!$C$7</f>
        <v>-6.1025894548297384E-2</v>
      </c>
      <c r="AF35" s="34">
        <f>$J$28/'Fixed data'!$C$7</f>
        <v>-6.1025894548297384E-2</v>
      </c>
      <c r="AG35" s="34">
        <f>$J$28/'Fixed data'!$C$7</f>
        <v>-6.1025894548297384E-2</v>
      </c>
      <c r="AH35" s="34">
        <f>$J$28/'Fixed data'!$C$7</f>
        <v>-6.1025894548297384E-2</v>
      </c>
      <c r="AI35" s="34">
        <f>$J$28/'Fixed data'!$C$7</f>
        <v>-6.1025894548297384E-2</v>
      </c>
      <c r="AJ35" s="34">
        <f>$J$28/'Fixed data'!$C$7</f>
        <v>-6.1025894548297384E-2</v>
      </c>
      <c r="AK35" s="34">
        <f>$J$28/'Fixed data'!$C$7</f>
        <v>-6.1025894548297384E-2</v>
      </c>
      <c r="AL35" s="34">
        <f>$J$28/'Fixed data'!$C$7</f>
        <v>-6.1025894548297384E-2</v>
      </c>
      <c r="AM35" s="34">
        <f>$J$28/'Fixed data'!$C$7</f>
        <v>-6.1025894548297384E-2</v>
      </c>
      <c r="AN35" s="34">
        <f>$J$28/'Fixed data'!$C$7</f>
        <v>-6.1025894548297384E-2</v>
      </c>
      <c r="AO35" s="34">
        <f>$J$28/'Fixed data'!$C$7</f>
        <v>-6.1025894548297384E-2</v>
      </c>
      <c r="AP35" s="34">
        <f>$J$28/'Fixed data'!$C$7</f>
        <v>-6.1025894548297384E-2</v>
      </c>
      <c r="AQ35" s="34">
        <f>$J$28/'Fixed data'!$C$7</f>
        <v>-6.1025894548297384E-2</v>
      </c>
      <c r="AR35" s="34">
        <f>$J$28/'Fixed data'!$C$7</f>
        <v>-6.1025894548297384E-2</v>
      </c>
      <c r="AS35" s="34">
        <f>$J$28/'Fixed data'!$C$7</f>
        <v>-6.1025894548297384E-2</v>
      </c>
      <c r="AT35" s="34">
        <f>$J$28/'Fixed data'!$C$7</f>
        <v>-6.1025894548297384E-2</v>
      </c>
      <c r="AU35" s="34">
        <f>$J$28/'Fixed data'!$C$7</f>
        <v>-6.1025894548297384E-2</v>
      </c>
      <c r="AV35" s="34">
        <f>$J$28/'Fixed data'!$C$7</f>
        <v>-6.1025894548297384E-2</v>
      </c>
      <c r="AW35" s="34">
        <f>$J$28/'Fixed data'!$C$7</f>
        <v>-6.1025894548297384E-2</v>
      </c>
      <c r="AX35" s="34">
        <f>$J$28/'Fixed data'!$C$7</f>
        <v>-6.1025894548297384E-2</v>
      </c>
      <c r="AY35" s="34">
        <f>$J$28/'Fixed data'!$C$7</f>
        <v>-6.1025894548297384E-2</v>
      </c>
      <c r="AZ35" s="34">
        <f>$J$28/'Fixed data'!$C$7</f>
        <v>-6.1025894548297384E-2</v>
      </c>
      <c r="BA35" s="34">
        <f>$J$28/'Fixed data'!$C$7</f>
        <v>-6.1025894548297384E-2</v>
      </c>
      <c r="BB35" s="34">
        <f>$J$28/'Fixed data'!$C$7</f>
        <v>-6.1025894548297384E-2</v>
      </c>
      <c r="BC35" s="34">
        <f>$J$28/'Fixed data'!$C$7</f>
        <v>-6.1025894548297384E-2</v>
      </c>
      <c r="BD35" s="34"/>
    </row>
    <row r="36" spans="1:57" ht="16.5" hidden="1" customHeight="1" outlineLevel="1">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6"/>
      <c r="B60" s="9" t="s">
        <v>7</v>
      </c>
      <c r="C60" s="9" t="s">
        <v>61</v>
      </c>
      <c r="D60" s="9" t="s">
        <v>40</v>
      </c>
      <c r="E60" s="34">
        <f>SUM(E30:E59)</f>
        <v>0</v>
      </c>
      <c r="F60" s="34">
        <f t="shared" ref="F60:BD60" si="5">SUM(F30:F59)</f>
        <v>0</v>
      </c>
      <c r="G60" s="34">
        <f t="shared" si="5"/>
        <v>0</v>
      </c>
      <c r="H60" s="34">
        <f t="shared" si="5"/>
        <v>-1.0453402578311743E-2</v>
      </c>
      <c r="I60" s="34">
        <f t="shared" si="5"/>
        <v>-2.3241244609410211E-2</v>
      </c>
      <c r="J60" s="34">
        <f t="shared" si="5"/>
        <v>-3.5571182533201975E-2</v>
      </c>
      <c r="K60" s="34">
        <f t="shared" si="5"/>
        <v>-9.6597077081499366E-2</v>
      </c>
      <c r="L60" s="34">
        <f t="shared" si="5"/>
        <v>-9.6597077081499366E-2</v>
      </c>
      <c r="M60" s="34">
        <f t="shared" si="5"/>
        <v>-9.6597077081499366E-2</v>
      </c>
      <c r="N60" s="34">
        <f t="shared" si="5"/>
        <v>-9.6597077081499366E-2</v>
      </c>
      <c r="O60" s="34">
        <f t="shared" si="5"/>
        <v>-9.6597077081499366E-2</v>
      </c>
      <c r="P60" s="34">
        <f t="shared" si="5"/>
        <v>-9.6597077081499366E-2</v>
      </c>
      <c r="Q60" s="34">
        <f t="shared" si="5"/>
        <v>-9.6597077081499366E-2</v>
      </c>
      <c r="R60" s="34">
        <f t="shared" si="5"/>
        <v>-9.6597077081499366E-2</v>
      </c>
      <c r="S60" s="34">
        <f t="shared" si="5"/>
        <v>-9.6597077081499366E-2</v>
      </c>
      <c r="T60" s="34">
        <f t="shared" si="5"/>
        <v>-9.6597077081499366E-2</v>
      </c>
      <c r="U60" s="34">
        <f t="shared" si="5"/>
        <v>-9.6597077081499366E-2</v>
      </c>
      <c r="V60" s="34">
        <f t="shared" si="5"/>
        <v>-9.6597077081499366E-2</v>
      </c>
      <c r="W60" s="34">
        <f t="shared" si="5"/>
        <v>-9.6597077081499366E-2</v>
      </c>
      <c r="X60" s="34">
        <f t="shared" si="5"/>
        <v>-9.6597077081499366E-2</v>
      </c>
      <c r="Y60" s="34">
        <f t="shared" si="5"/>
        <v>-9.6597077081499366E-2</v>
      </c>
      <c r="Z60" s="34">
        <f t="shared" si="5"/>
        <v>-9.6597077081499366E-2</v>
      </c>
      <c r="AA60" s="34">
        <f t="shared" si="5"/>
        <v>-9.6597077081499366E-2</v>
      </c>
      <c r="AB60" s="34">
        <f t="shared" si="5"/>
        <v>-9.6597077081499366E-2</v>
      </c>
      <c r="AC60" s="34">
        <f t="shared" si="5"/>
        <v>-9.6597077081499366E-2</v>
      </c>
      <c r="AD60" s="34">
        <f t="shared" si="5"/>
        <v>-9.6597077081499366E-2</v>
      </c>
      <c r="AE60" s="34">
        <f t="shared" si="5"/>
        <v>-9.6597077081499366E-2</v>
      </c>
      <c r="AF60" s="34">
        <f t="shared" si="5"/>
        <v>-9.6597077081499366E-2</v>
      </c>
      <c r="AG60" s="34">
        <f t="shared" si="5"/>
        <v>-9.6597077081499366E-2</v>
      </c>
      <c r="AH60" s="34">
        <f t="shared" si="5"/>
        <v>-9.6597077081499366E-2</v>
      </c>
      <c r="AI60" s="34">
        <f t="shared" si="5"/>
        <v>-9.6597077081499366E-2</v>
      </c>
      <c r="AJ60" s="34">
        <f t="shared" si="5"/>
        <v>-9.6597077081499366E-2</v>
      </c>
      <c r="AK60" s="34">
        <f t="shared" si="5"/>
        <v>-9.6597077081499366E-2</v>
      </c>
      <c r="AL60" s="34">
        <f t="shared" si="5"/>
        <v>-9.6597077081499366E-2</v>
      </c>
      <c r="AM60" s="34">
        <f t="shared" si="5"/>
        <v>-9.6597077081499366E-2</v>
      </c>
      <c r="AN60" s="34">
        <f t="shared" si="5"/>
        <v>-9.6597077081499366E-2</v>
      </c>
      <c r="AO60" s="34">
        <f t="shared" si="5"/>
        <v>-9.6597077081499366E-2</v>
      </c>
      <c r="AP60" s="34">
        <f t="shared" si="5"/>
        <v>-9.6597077081499366E-2</v>
      </c>
      <c r="AQ60" s="34">
        <f t="shared" si="5"/>
        <v>-9.6597077081499366E-2</v>
      </c>
      <c r="AR60" s="34">
        <f t="shared" si="5"/>
        <v>-9.6597077081499366E-2</v>
      </c>
      <c r="AS60" s="34">
        <f t="shared" si="5"/>
        <v>-9.6597077081499366E-2</v>
      </c>
      <c r="AT60" s="34">
        <f t="shared" si="5"/>
        <v>-9.6597077081499366E-2</v>
      </c>
      <c r="AU60" s="34">
        <f t="shared" si="5"/>
        <v>-9.6597077081499366E-2</v>
      </c>
      <c r="AV60" s="34">
        <f t="shared" si="5"/>
        <v>-9.6597077081499366E-2</v>
      </c>
      <c r="AW60" s="34">
        <f t="shared" si="5"/>
        <v>-9.6597077081499366E-2</v>
      </c>
      <c r="AX60" s="34">
        <f t="shared" si="5"/>
        <v>-9.6597077081499366E-2</v>
      </c>
      <c r="AY60" s="34">
        <f t="shared" si="5"/>
        <v>-9.6597077081499366E-2</v>
      </c>
      <c r="AZ60" s="34">
        <f t="shared" si="5"/>
        <v>-9.6597077081499366E-2</v>
      </c>
      <c r="BA60" s="34">
        <f t="shared" si="5"/>
        <v>-8.614367450318762E-2</v>
      </c>
      <c r="BB60" s="34">
        <f t="shared" si="5"/>
        <v>-7.3355832472089155E-2</v>
      </c>
      <c r="BC60" s="34">
        <f t="shared" si="5"/>
        <v>-6.1025894548297384E-2</v>
      </c>
      <c r="BD60" s="34">
        <f t="shared" si="5"/>
        <v>0</v>
      </c>
    </row>
    <row r="61" spans="1:56" ht="17.25" hidden="1" customHeight="1" outlineLevel="1">
      <c r="A61" s="116"/>
      <c r="B61" s="9" t="s">
        <v>35</v>
      </c>
      <c r="C61" s="9" t="s">
        <v>62</v>
      </c>
      <c r="D61" s="9" t="s">
        <v>40</v>
      </c>
      <c r="E61" s="34">
        <v>0</v>
      </c>
      <c r="F61" s="34">
        <f>E62</f>
        <v>0</v>
      </c>
      <c r="G61" s="34">
        <f t="shared" ref="G61:BD61" si="6">F62</f>
        <v>0</v>
      </c>
      <c r="H61" s="34">
        <f t="shared" si="6"/>
        <v>-0.4704031160240284</v>
      </c>
      <c r="I61" s="34">
        <f t="shared" si="6"/>
        <v>-1.0354026048451477</v>
      </c>
      <c r="J61" s="34">
        <f t="shared" si="6"/>
        <v>-1.5670085668063671</v>
      </c>
      <c r="K61" s="34">
        <f t="shared" si="6"/>
        <v>-4.2776026389465471</v>
      </c>
      <c r="L61" s="34">
        <f t="shared" si="6"/>
        <v>-4.1810055618650477</v>
      </c>
      <c r="M61" s="34">
        <f t="shared" si="6"/>
        <v>-4.0844084847835482</v>
      </c>
      <c r="N61" s="34">
        <f t="shared" si="6"/>
        <v>-3.9878114077020488</v>
      </c>
      <c r="O61" s="34">
        <f t="shared" si="6"/>
        <v>-3.8912143306205493</v>
      </c>
      <c r="P61" s="34">
        <f t="shared" si="6"/>
        <v>-3.7946172535390499</v>
      </c>
      <c r="Q61" s="34">
        <f t="shared" si="6"/>
        <v>-3.6980201764575504</v>
      </c>
      <c r="R61" s="34">
        <f t="shared" si="6"/>
        <v>-3.601423099376051</v>
      </c>
      <c r="S61" s="34">
        <f t="shared" si="6"/>
        <v>-3.5048260222945515</v>
      </c>
      <c r="T61" s="34">
        <f t="shared" si="6"/>
        <v>-3.4082289452130521</v>
      </c>
      <c r="U61" s="34">
        <f t="shared" si="6"/>
        <v>-3.3116318681315526</v>
      </c>
      <c r="V61" s="34">
        <f t="shared" si="6"/>
        <v>-3.2150347910500532</v>
      </c>
      <c r="W61" s="34">
        <f t="shared" si="6"/>
        <v>-3.1184377139685537</v>
      </c>
      <c r="X61" s="34">
        <f t="shared" si="6"/>
        <v>-3.0218406368870543</v>
      </c>
      <c r="Y61" s="34">
        <f t="shared" si="6"/>
        <v>-2.9252435598055548</v>
      </c>
      <c r="Z61" s="34">
        <f t="shared" si="6"/>
        <v>-2.8286464827240554</v>
      </c>
      <c r="AA61" s="34">
        <f t="shared" si="6"/>
        <v>-2.7320494056425559</v>
      </c>
      <c r="AB61" s="34">
        <f t="shared" si="6"/>
        <v>-2.6354523285610565</v>
      </c>
      <c r="AC61" s="34">
        <f t="shared" si="6"/>
        <v>-2.538855251479557</v>
      </c>
      <c r="AD61" s="34">
        <f t="shared" si="6"/>
        <v>-2.4422581743980576</v>
      </c>
      <c r="AE61" s="34">
        <f t="shared" si="6"/>
        <v>-2.3456610973165581</v>
      </c>
      <c r="AF61" s="34">
        <f t="shared" si="6"/>
        <v>-2.2490640202350587</v>
      </c>
      <c r="AG61" s="34">
        <f t="shared" si="6"/>
        <v>-2.1524669431535592</v>
      </c>
      <c r="AH61" s="34">
        <f t="shared" si="6"/>
        <v>-2.0558698660720598</v>
      </c>
      <c r="AI61" s="34">
        <f t="shared" si="6"/>
        <v>-1.9592727889905603</v>
      </c>
      <c r="AJ61" s="34">
        <f t="shared" si="6"/>
        <v>-1.8626757119090609</v>
      </c>
      <c r="AK61" s="34">
        <f t="shared" si="6"/>
        <v>-1.7660786348275614</v>
      </c>
      <c r="AL61" s="34">
        <f t="shared" si="6"/>
        <v>-1.669481557746062</v>
      </c>
      <c r="AM61" s="34">
        <f t="shared" si="6"/>
        <v>-1.5728844806645625</v>
      </c>
      <c r="AN61" s="34">
        <f t="shared" si="6"/>
        <v>-1.4762874035830631</v>
      </c>
      <c r="AO61" s="34">
        <f t="shared" si="6"/>
        <v>-1.3796903265015636</v>
      </c>
      <c r="AP61" s="34">
        <f t="shared" si="6"/>
        <v>-1.2830932494200642</v>
      </c>
      <c r="AQ61" s="34">
        <f t="shared" si="6"/>
        <v>-1.1864961723385647</v>
      </c>
      <c r="AR61" s="34">
        <f t="shared" si="6"/>
        <v>-1.0898990952570653</v>
      </c>
      <c r="AS61" s="34">
        <f t="shared" si="6"/>
        <v>-0.99330201817556596</v>
      </c>
      <c r="AT61" s="34">
        <f t="shared" si="6"/>
        <v>-0.89670494109406662</v>
      </c>
      <c r="AU61" s="34">
        <f t="shared" si="6"/>
        <v>-0.80010786401256728</v>
      </c>
      <c r="AV61" s="34">
        <f t="shared" si="6"/>
        <v>-0.70351078693106794</v>
      </c>
      <c r="AW61" s="34">
        <f t="shared" si="6"/>
        <v>-0.60691370984956861</v>
      </c>
      <c r="AX61" s="34">
        <f t="shared" si="6"/>
        <v>-0.51031663276806927</v>
      </c>
      <c r="AY61" s="34">
        <f t="shared" si="6"/>
        <v>-0.41371955568656993</v>
      </c>
      <c r="AZ61" s="34">
        <f t="shared" si="6"/>
        <v>-0.31712247860507059</v>
      </c>
      <c r="BA61" s="34">
        <f t="shared" si="6"/>
        <v>-0.22052540152357122</v>
      </c>
      <c r="BB61" s="34">
        <f t="shared" si="6"/>
        <v>-0.13438172702038359</v>
      </c>
      <c r="BC61" s="34">
        <f t="shared" si="6"/>
        <v>-6.1025894548294435E-2</v>
      </c>
      <c r="BD61" s="34">
        <f t="shared" si="6"/>
        <v>2.9490299091605721E-15</v>
      </c>
    </row>
    <row r="62" spans="1:56" ht="16.5" hidden="1" customHeight="1" outlineLevel="1">
      <c r="A62" s="116"/>
      <c r="B62" s="9" t="s">
        <v>34</v>
      </c>
      <c r="C62" s="9" t="s">
        <v>69</v>
      </c>
      <c r="D62" s="9" t="s">
        <v>40</v>
      </c>
      <c r="E62" s="34">
        <f t="shared" ref="E62:BD62" si="7">E28-E60+E61</f>
        <v>0</v>
      </c>
      <c r="F62" s="34">
        <f t="shared" si="7"/>
        <v>0</v>
      </c>
      <c r="G62" s="34">
        <f t="shared" si="7"/>
        <v>-0.4704031160240284</v>
      </c>
      <c r="H62" s="34">
        <f t="shared" si="7"/>
        <v>-1.0354026048451477</v>
      </c>
      <c r="I62" s="34">
        <f t="shared" si="7"/>
        <v>-1.5670085668063671</v>
      </c>
      <c r="J62" s="34">
        <f t="shared" si="7"/>
        <v>-4.2776026389465471</v>
      </c>
      <c r="K62" s="34">
        <f t="shared" si="7"/>
        <v>-4.1810055618650477</v>
      </c>
      <c r="L62" s="34">
        <f t="shared" si="7"/>
        <v>-4.0844084847835482</v>
      </c>
      <c r="M62" s="34">
        <f t="shared" si="7"/>
        <v>-3.9878114077020488</v>
      </c>
      <c r="N62" s="34">
        <f t="shared" si="7"/>
        <v>-3.8912143306205493</v>
      </c>
      <c r="O62" s="34">
        <f t="shared" si="7"/>
        <v>-3.7946172535390499</v>
      </c>
      <c r="P62" s="34">
        <f t="shared" si="7"/>
        <v>-3.6980201764575504</v>
      </c>
      <c r="Q62" s="34">
        <f t="shared" si="7"/>
        <v>-3.601423099376051</v>
      </c>
      <c r="R62" s="34">
        <f t="shared" si="7"/>
        <v>-3.5048260222945515</v>
      </c>
      <c r="S62" s="34">
        <f t="shared" si="7"/>
        <v>-3.4082289452130521</v>
      </c>
      <c r="T62" s="34">
        <f t="shared" si="7"/>
        <v>-3.3116318681315526</v>
      </c>
      <c r="U62" s="34">
        <f t="shared" si="7"/>
        <v>-3.2150347910500532</v>
      </c>
      <c r="V62" s="34">
        <f t="shared" si="7"/>
        <v>-3.1184377139685537</v>
      </c>
      <c r="W62" s="34">
        <f t="shared" si="7"/>
        <v>-3.0218406368870543</v>
      </c>
      <c r="X62" s="34">
        <f t="shared" si="7"/>
        <v>-2.9252435598055548</v>
      </c>
      <c r="Y62" s="34">
        <f t="shared" si="7"/>
        <v>-2.8286464827240554</v>
      </c>
      <c r="Z62" s="34">
        <f t="shared" si="7"/>
        <v>-2.7320494056425559</v>
      </c>
      <c r="AA62" s="34">
        <f t="shared" si="7"/>
        <v>-2.6354523285610565</v>
      </c>
      <c r="AB62" s="34">
        <f t="shared" si="7"/>
        <v>-2.538855251479557</v>
      </c>
      <c r="AC62" s="34">
        <f t="shared" si="7"/>
        <v>-2.4422581743980576</v>
      </c>
      <c r="AD62" s="34">
        <f t="shared" si="7"/>
        <v>-2.3456610973165581</v>
      </c>
      <c r="AE62" s="34">
        <f t="shared" si="7"/>
        <v>-2.2490640202350587</v>
      </c>
      <c r="AF62" s="34">
        <f t="shared" si="7"/>
        <v>-2.1524669431535592</v>
      </c>
      <c r="AG62" s="34">
        <f t="shared" si="7"/>
        <v>-2.0558698660720598</v>
      </c>
      <c r="AH62" s="34">
        <f t="shared" si="7"/>
        <v>-1.9592727889905603</v>
      </c>
      <c r="AI62" s="34">
        <f t="shared" si="7"/>
        <v>-1.8626757119090609</v>
      </c>
      <c r="AJ62" s="34">
        <f t="shared" si="7"/>
        <v>-1.7660786348275614</v>
      </c>
      <c r="AK62" s="34">
        <f t="shared" si="7"/>
        <v>-1.669481557746062</v>
      </c>
      <c r="AL62" s="34">
        <f t="shared" si="7"/>
        <v>-1.5728844806645625</v>
      </c>
      <c r="AM62" s="34">
        <f t="shared" si="7"/>
        <v>-1.4762874035830631</v>
      </c>
      <c r="AN62" s="34">
        <f t="shared" si="7"/>
        <v>-1.3796903265015636</v>
      </c>
      <c r="AO62" s="34">
        <f t="shared" si="7"/>
        <v>-1.2830932494200642</v>
      </c>
      <c r="AP62" s="34">
        <f t="shared" si="7"/>
        <v>-1.1864961723385647</v>
      </c>
      <c r="AQ62" s="34">
        <f t="shared" si="7"/>
        <v>-1.0898990952570653</v>
      </c>
      <c r="AR62" s="34">
        <f t="shared" si="7"/>
        <v>-0.99330201817556596</v>
      </c>
      <c r="AS62" s="34">
        <f t="shared" si="7"/>
        <v>-0.89670494109406662</v>
      </c>
      <c r="AT62" s="34">
        <f t="shared" si="7"/>
        <v>-0.80010786401256728</v>
      </c>
      <c r="AU62" s="34">
        <f t="shared" si="7"/>
        <v>-0.70351078693106794</v>
      </c>
      <c r="AV62" s="34">
        <f t="shared" si="7"/>
        <v>-0.60691370984956861</v>
      </c>
      <c r="AW62" s="34">
        <f t="shared" si="7"/>
        <v>-0.51031663276806927</v>
      </c>
      <c r="AX62" s="34">
        <f t="shared" si="7"/>
        <v>-0.41371955568656993</v>
      </c>
      <c r="AY62" s="34">
        <f t="shared" si="7"/>
        <v>-0.31712247860507059</v>
      </c>
      <c r="AZ62" s="34">
        <f t="shared" si="7"/>
        <v>-0.22052540152357122</v>
      </c>
      <c r="BA62" s="34">
        <f t="shared" si="7"/>
        <v>-0.13438172702038359</v>
      </c>
      <c r="BB62" s="34">
        <f t="shared" si="7"/>
        <v>-6.1025894548294435E-2</v>
      </c>
      <c r="BC62" s="34">
        <f t="shared" si="7"/>
        <v>2.9490299091605721E-15</v>
      </c>
      <c r="BD62" s="34">
        <f t="shared" si="7"/>
        <v>2.9490299091605721E-15</v>
      </c>
    </row>
    <row r="63" spans="1:56" ht="16.5" collapsed="1">
      <c r="A63" s="116"/>
      <c r="B63" s="9" t="s">
        <v>8</v>
      </c>
      <c r="C63" s="11" t="s">
        <v>68</v>
      </c>
      <c r="D63" s="9" t="s">
        <v>40</v>
      </c>
      <c r="E63" s="34">
        <f>AVERAGE(E61:E62)*'Fixed data'!$C$3</f>
        <v>0</v>
      </c>
      <c r="F63" s="34">
        <f>AVERAGE(F61:F62)*'Fixed data'!$C$3</f>
        <v>0</v>
      </c>
      <c r="G63" s="34">
        <f>AVERAGE(G61:G62)*'Fixed data'!$C$3</f>
        <v>-1.1360235251980287E-2</v>
      </c>
      <c r="H63" s="34">
        <f>AVERAGE(H61:H62)*'Fixed data'!$C$3</f>
        <v>-3.6365208158990601E-2</v>
      </c>
      <c r="I63" s="34">
        <f>AVERAGE(I61:I62)*'Fixed data'!$C$3</f>
        <v>-6.2848229795384083E-2</v>
      </c>
      <c r="J63" s="34">
        <f>AVERAGE(J61:J62)*'Fixed data'!$C$3</f>
        <v>-0.14114736061893288</v>
      </c>
      <c r="K63" s="34">
        <f>AVERAGE(K61:K62)*'Fixed data'!$C$3</f>
        <v>-0.20427538804960002</v>
      </c>
      <c r="L63" s="34">
        <f>AVERAGE(L61:L62)*'Fixed data'!$C$3</f>
        <v>-0.1996097492265636</v>
      </c>
      <c r="M63" s="34">
        <f>AVERAGE(M61:M62)*'Fixed data'!$C$3</f>
        <v>-0.19494411040352719</v>
      </c>
      <c r="N63" s="34">
        <f>AVERAGE(N61:N62)*'Fixed data'!$C$3</f>
        <v>-0.19027847158049074</v>
      </c>
      <c r="O63" s="34">
        <f>AVERAGE(O61:O62)*'Fixed data'!$C$3</f>
        <v>-0.18561283275745433</v>
      </c>
      <c r="P63" s="34">
        <f>AVERAGE(P61:P62)*'Fixed data'!$C$3</f>
        <v>-0.18094719393441791</v>
      </c>
      <c r="Q63" s="34">
        <f>AVERAGE(Q61:Q62)*'Fixed data'!$C$3</f>
        <v>-0.17628155511138149</v>
      </c>
      <c r="R63" s="34">
        <f>AVERAGE(R61:R62)*'Fixed data'!$C$3</f>
        <v>-0.17161591628834505</v>
      </c>
      <c r="S63" s="34">
        <f>AVERAGE(S61:S62)*'Fixed data'!$C$3</f>
        <v>-0.16695027746530863</v>
      </c>
      <c r="T63" s="34">
        <f>AVERAGE(T61:T62)*'Fixed data'!$C$3</f>
        <v>-0.16228463864227222</v>
      </c>
      <c r="U63" s="34">
        <f>AVERAGE(U61:U62)*'Fixed data'!$C$3</f>
        <v>-0.1576189998192358</v>
      </c>
      <c r="V63" s="34">
        <f>AVERAGE(V61:V62)*'Fixed data'!$C$3</f>
        <v>-0.15295336099619936</v>
      </c>
      <c r="W63" s="34">
        <f>AVERAGE(W61:W62)*'Fixed data'!$C$3</f>
        <v>-0.14828772217316294</v>
      </c>
      <c r="X63" s="34">
        <f>AVERAGE(X61:X62)*'Fixed data'!$C$3</f>
        <v>-0.14362208335012652</v>
      </c>
      <c r="Y63" s="34">
        <f>AVERAGE(Y61:Y62)*'Fixed data'!$C$3</f>
        <v>-0.13895644452709011</v>
      </c>
      <c r="Z63" s="34">
        <f>AVERAGE(Z61:Z62)*'Fixed data'!$C$3</f>
        <v>-0.13429080570405366</v>
      </c>
      <c r="AA63" s="34">
        <f>AVERAGE(AA61:AA62)*'Fixed data'!$C$3</f>
        <v>-0.12962516688101725</v>
      </c>
      <c r="AB63" s="34">
        <f>AVERAGE(AB61:AB62)*'Fixed data'!$C$3</f>
        <v>-0.12495952805798083</v>
      </c>
      <c r="AC63" s="34">
        <f>AVERAGE(AC61:AC62)*'Fixed data'!$C$3</f>
        <v>-0.1202938892349444</v>
      </c>
      <c r="AD63" s="34">
        <f>AVERAGE(AD61:AD62)*'Fixed data'!$C$3</f>
        <v>-0.11562825041190798</v>
      </c>
      <c r="AE63" s="34">
        <f>AVERAGE(AE61:AE62)*'Fixed data'!$C$3</f>
        <v>-0.11096261158887155</v>
      </c>
      <c r="AF63" s="34">
        <f>AVERAGE(AF61:AF62)*'Fixed data'!$C$3</f>
        <v>-0.10629697276583513</v>
      </c>
      <c r="AG63" s="34">
        <f>AVERAGE(AG61:AG62)*'Fixed data'!$C$3</f>
        <v>-0.1016313339427987</v>
      </c>
      <c r="AH63" s="34">
        <f>AVERAGE(AH61:AH62)*'Fixed data'!$C$3</f>
        <v>-9.6965695119762288E-2</v>
      </c>
      <c r="AI63" s="34">
        <f>AVERAGE(AI61:AI62)*'Fixed data'!$C$3</f>
        <v>-9.2300056296725858E-2</v>
      </c>
      <c r="AJ63" s="34">
        <f>AVERAGE(AJ61:AJ62)*'Fixed data'!$C$3</f>
        <v>-8.7634417473689441E-2</v>
      </c>
      <c r="AK63" s="34">
        <f>AVERAGE(AK61:AK62)*'Fixed data'!$C$3</f>
        <v>-8.2968778650653011E-2</v>
      </c>
      <c r="AL63" s="34">
        <f>AVERAGE(AL61:AL62)*'Fixed data'!$C$3</f>
        <v>-7.830313982761658E-2</v>
      </c>
      <c r="AM63" s="34">
        <f>AVERAGE(AM61:AM62)*'Fixed data'!$C$3</f>
        <v>-7.3637501004580164E-2</v>
      </c>
      <c r="AN63" s="34">
        <f>AVERAGE(AN61:AN62)*'Fixed data'!$C$3</f>
        <v>-6.8971862181543733E-2</v>
      </c>
      <c r="AO63" s="34">
        <f>AVERAGE(AO61:AO62)*'Fixed data'!$C$3</f>
        <v>-6.4306223358507317E-2</v>
      </c>
      <c r="AP63" s="34">
        <f>AVERAGE(AP61:AP62)*'Fixed data'!$C$3</f>
        <v>-5.9640584535470893E-2</v>
      </c>
      <c r="AQ63" s="34">
        <f>AVERAGE(AQ61:AQ62)*'Fixed data'!$C$3</f>
        <v>-5.497494571243447E-2</v>
      </c>
      <c r="AR63" s="34">
        <f>AVERAGE(AR61:AR62)*'Fixed data'!$C$3</f>
        <v>-5.0309306889398046E-2</v>
      </c>
      <c r="AS63" s="34">
        <f>AVERAGE(AS61:AS62)*'Fixed data'!$C$3</f>
        <v>-4.564366806636163E-2</v>
      </c>
      <c r="AT63" s="34">
        <f>AVERAGE(AT61:AT62)*'Fixed data'!$C$3</f>
        <v>-4.0978029243325206E-2</v>
      </c>
      <c r="AU63" s="34">
        <f>AVERAGE(AU61:AU62)*'Fixed data'!$C$3</f>
        <v>-3.6312390420288797E-2</v>
      </c>
      <c r="AV63" s="34">
        <f>AVERAGE(AV61:AV62)*'Fixed data'!$C$3</f>
        <v>-3.1646751597252373E-2</v>
      </c>
      <c r="AW63" s="34">
        <f>AVERAGE(AW61:AW62)*'Fixed data'!$C$3</f>
        <v>-2.698111277421596E-2</v>
      </c>
      <c r="AX63" s="34">
        <f>AVERAGE(AX61:AX62)*'Fixed data'!$C$3</f>
        <v>-2.2315473951179537E-2</v>
      </c>
      <c r="AY63" s="34">
        <f>AVERAGE(AY61:AY62)*'Fixed data'!$C$3</f>
        <v>-1.764983512814312E-2</v>
      </c>
      <c r="AZ63" s="34">
        <f>AVERAGE(AZ61:AZ62)*'Fixed data'!$C$3</f>
        <v>-1.2984196305106702E-2</v>
      </c>
      <c r="BA63" s="34">
        <f>AVERAGE(BA61:BA62)*'Fixed data'!$C$3</f>
        <v>-8.5710071543365091E-3</v>
      </c>
      <c r="BB63" s="34">
        <f>AVERAGE(BB61:BB62)*'Fixed data'!$C$3</f>
        <v>-4.7190940608835743E-3</v>
      </c>
      <c r="BC63" s="34">
        <f>AVERAGE(BC61:BC62)*'Fixed data'!$C$3</f>
        <v>-1.4737753533412394E-3</v>
      </c>
      <c r="BD63" s="34">
        <f>AVERAGE(BD61:BD62)*'Fixed data'!$C$3</f>
        <v>1.4243814461245563E-16</v>
      </c>
    </row>
    <row r="64" spans="1:56" ht="15.75" thickBot="1">
      <c r="A64" s="115"/>
      <c r="B64" s="12" t="s">
        <v>95</v>
      </c>
      <c r="C64" s="12" t="s">
        <v>45</v>
      </c>
      <c r="D64" s="12" t="s">
        <v>40</v>
      </c>
      <c r="E64" s="53">
        <f t="shared" ref="E64:BD64" si="8">E29+E60+E63</f>
        <v>0</v>
      </c>
      <c r="F64" s="53">
        <f t="shared" si="8"/>
        <v>0</v>
      </c>
      <c r="G64" s="53">
        <f t="shared" si="8"/>
        <v>-0.12896101425798737</v>
      </c>
      <c r="H64" s="53">
        <f t="shared" si="8"/>
        <v>-0.19068183358716009</v>
      </c>
      <c r="I64" s="53">
        <f t="shared" si="8"/>
        <v>-0.2248012760474517</v>
      </c>
      <c r="J64" s="53">
        <f t="shared" si="8"/>
        <v>-0.86325985682048001</v>
      </c>
      <c r="K64" s="53">
        <f t="shared" si="8"/>
        <v>-0.30087246513109939</v>
      </c>
      <c r="L64" s="53">
        <f t="shared" si="8"/>
        <v>-0.29620682630806294</v>
      </c>
      <c r="M64" s="53">
        <f t="shared" si="8"/>
        <v>-0.29154118748502655</v>
      </c>
      <c r="N64" s="53">
        <f t="shared" si="8"/>
        <v>-0.28687554866199011</v>
      </c>
      <c r="O64" s="53">
        <f t="shared" si="8"/>
        <v>-0.28220990983895367</v>
      </c>
      <c r="P64" s="53">
        <f t="shared" si="8"/>
        <v>-0.27754427101591728</v>
      </c>
      <c r="Q64" s="53">
        <f t="shared" si="8"/>
        <v>-0.27287863219288089</v>
      </c>
      <c r="R64" s="53">
        <f t="shared" si="8"/>
        <v>-0.26821299336984439</v>
      </c>
      <c r="S64" s="53">
        <f t="shared" si="8"/>
        <v>-0.263547354546808</v>
      </c>
      <c r="T64" s="53">
        <f t="shared" si="8"/>
        <v>-0.25888171572377161</v>
      </c>
      <c r="U64" s="53">
        <f t="shared" si="8"/>
        <v>-0.25421607690073517</v>
      </c>
      <c r="V64" s="53">
        <f t="shared" si="8"/>
        <v>-0.24955043807769872</v>
      </c>
      <c r="W64" s="53">
        <f t="shared" si="8"/>
        <v>-0.24488479925466231</v>
      </c>
      <c r="X64" s="53">
        <f t="shared" si="8"/>
        <v>-0.24021916043162589</v>
      </c>
      <c r="Y64" s="53">
        <f t="shared" si="8"/>
        <v>-0.23555352160858947</v>
      </c>
      <c r="Z64" s="53">
        <f t="shared" si="8"/>
        <v>-0.23088788278555303</v>
      </c>
      <c r="AA64" s="53">
        <f t="shared" si="8"/>
        <v>-0.22622224396251661</v>
      </c>
      <c r="AB64" s="53">
        <f t="shared" si="8"/>
        <v>-0.22155660513948019</v>
      </c>
      <c r="AC64" s="53">
        <f t="shared" si="8"/>
        <v>-0.21689096631644378</v>
      </c>
      <c r="AD64" s="53">
        <f t="shared" si="8"/>
        <v>-0.21222532749340733</v>
      </c>
      <c r="AE64" s="53">
        <f t="shared" si="8"/>
        <v>-0.20755968867037092</v>
      </c>
      <c r="AF64" s="53">
        <f t="shared" si="8"/>
        <v>-0.2028940498473345</v>
      </c>
      <c r="AG64" s="53">
        <f t="shared" si="8"/>
        <v>-0.19822841102429806</v>
      </c>
      <c r="AH64" s="53">
        <f t="shared" si="8"/>
        <v>-0.19356277220126167</v>
      </c>
      <c r="AI64" s="53">
        <f t="shared" si="8"/>
        <v>-0.18889713337822522</v>
      </c>
      <c r="AJ64" s="53">
        <f t="shared" si="8"/>
        <v>-0.18423149455518881</v>
      </c>
      <c r="AK64" s="53">
        <f t="shared" si="8"/>
        <v>-0.17956585573215239</v>
      </c>
      <c r="AL64" s="53">
        <f t="shared" si="8"/>
        <v>-0.17490021690911595</v>
      </c>
      <c r="AM64" s="53">
        <f t="shared" si="8"/>
        <v>-0.17023457808607953</v>
      </c>
      <c r="AN64" s="53">
        <f t="shared" si="8"/>
        <v>-0.16556893926304311</v>
      </c>
      <c r="AO64" s="53">
        <f t="shared" si="8"/>
        <v>-0.16090330044000667</v>
      </c>
      <c r="AP64" s="53">
        <f t="shared" si="8"/>
        <v>-0.15623766161697025</v>
      </c>
      <c r="AQ64" s="53">
        <f t="shared" si="8"/>
        <v>-0.15157202279393384</v>
      </c>
      <c r="AR64" s="53">
        <f t="shared" si="8"/>
        <v>-0.14690638397089742</v>
      </c>
      <c r="AS64" s="53">
        <f t="shared" si="8"/>
        <v>-0.142240745147861</v>
      </c>
      <c r="AT64" s="53">
        <f t="shared" si="8"/>
        <v>-0.13757510632482456</v>
      </c>
      <c r="AU64" s="53">
        <f t="shared" si="8"/>
        <v>-0.13290946750178817</v>
      </c>
      <c r="AV64" s="53">
        <f t="shared" si="8"/>
        <v>-0.12824382867875173</v>
      </c>
      <c r="AW64" s="53">
        <f t="shared" si="8"/>
        <v>-0.12357818985571532</v>
      </c>
      <c r="AX64" s="53">
        <f t="shared" si="8"/>
        <v>-0.11891255103267891</v>
      </c>
      <c r="AY64" s="53">
        <f t="shared" si="8"/>
        <v>-0.11424691220964249</v>
      </c>
      <c r="AZ64" s="53">
        <f t="shared" si="8"/>
        <v>-0.10958127338660607</v>
      </c>
      <c r="BA64" s="53">
        <f t="shared" si="8"/>
        <v>-9.4714681657524127E-2</v>
      </c>
      <c r="BB64" s="53">
        <f t="shared" si="8"/>
        <v>-7.8074926532972724E-2</v>
      </c>
      <c r="BC64" s="53">
        <f t="shared" si="8"/>
        <v>-6.2499669901638626E-2</v>
      </c>
      <c r="BD64" s="53">
        <f t="shared" si="8"/>
        <v>1.4243814461245563E-16</v>
      </c>
    </row>
    <row r="65" spans="1:56" ht="12.75" customHeight="1">
      <c r="A65" s="185"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6"/>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6"/>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c r="A68" s="186"/>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c r="A69" s="186"/>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6"/>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6"/>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6"/>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6"/>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7"/>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5"/>
      <c r="B77" s="14" t="s">
        <v>16</v>
      </c>
      <c r="C77" s="14"/>
      <c r="D77" s="14" t="s">
        <v>40</v>
      </c>
      <c r="E77" s="54">
        <f>IF('Fixed data'!$G$19=FALSE,E64+E76,E64)</f>
        <v>0</v>
      </c>
      <c r="F77" s="54">
        <f>IF('Fixed data'!$G$19=FALSE,F64+F76,F64)</f>
        <v>0</v>
      </c>
      <c r="G77" s="54">
        <f>IF('Fixed data'!$G$19=FALSE,G64+G76,G64)</f>
        <v>-0.12896101425798737</v>
      </c>
      <c r="H77" s="54">
        <f>IF('Fixed data'!$G$19=FALSE,H64+H76,H64)</f>
        <v>-0.19068183358716009</v>
      </c>
      <c r="I77" s="54">
        <f>IF('Fixed data'!$G$19=FALSE,I64+I76,I64)</f>
        <v>-0.2248012760474517</v>
      </c>
      <c r="J77" s="54">
        <f>IF('Fixed data'!$G$19=FALSE,J64+J76,J64)</f>
        <v>-0.86325985682048001</v>
      </c>
      <c r="K77" s="54">
        <f>IF('Fixed data'!$G$19=FALSE,K64+K76,K64)</f>
        <v>-0.30087246513109939</v>
      </c>
      <c r="L77" s="54">
        <f>IF('Fixed data'!$G$19=FALSE,L64+L76,L64)</f>
        <v>-0.29620682630806294</v>
      </c>
      <c r="M77" s="54">
        <f>IF('Fixed data'!$G$19=FALSE,M64+M76,M64)</f>
        <v>-0.29154118748502655</v>
      </c>
      <c r="N77" s="54">
        <f>IF('Fixed data'!$G$19=FALSE,N64+N76,N64)</f>
        <v>-0.28687554866199011</v>
      </c>
      <c r="O77" s="54">
        <f>IF('Fixed data'!$G$19=FALSE,O64+O76,O64)</f>
        <v>-0.28220990983895367</v>
      </c>
      <c r="P77" s="54">
        <f>IF('Fixed data'!$G$19=FALSE,P64+P76,P64)</f>
        <v>-0.27754427101591728</v>
      </c>
      <c r="Q77" s="54">
        <f>IF('Fixed data'!$G$19=FALSE,Q64+Q76,Q64)</f>
        <v>-0.27287863219288089</v>
      </c>
      <c r="R77" s="54">
        <f>IF('Fixed data'!$G$19=FALSE,R64+R76,R64)</f>
        <v>-0.26821299336984439</v>
      </c>
      <c r="S77" s="54">
        <f>IF('Fixed data'!$G$19=FALSE,S64+S76,S64)</f>
        <v>-0.263547354546808</v>
      </c>
      <c r="T77" s="54">
        <f>IF('Fixed data'!$G$19=FALSE,T64+T76,T64)</f>
        <v>-0.25888171572377161</v>
      </c>
      <c r="U77" s="54">
        <f>IF('Fixed data'!$G$19=FALSE,U64+U76,U64)</f>
        <v>-0.25421607690073517</v>
      </c>
      <c r="V77" s="54">
        <f>IF('Fixed data'!$G$19=FALSE,V64+V76,V64)</f>
        <v>-0.24955043807769872</v>
      </c>
      <c r="W77" s="54">
        <f>IF('Fixed data'!$G$19=FALSE,W64+W76,W64)</f>
        <v>-0.24488479925466231</v>
      </c>
      <c r="X77" s="54">
        <f>IF('Fixed data'!$G$19=FALSE,X64+X76,X64)</f>
        <v>-0.24021916043162589</v>
      </c>
      <c r="Y77" s="54">
        <f>IF('Fixed data'!$G$19=FALSE,Y64+Y76,Y64)</f>
        <v>-0.23555352160858947</v>
      </c>
      <c r="Z77" s="54">
        <f>IF('Fixed data'!$G$19=FALSE,Z64+Z76,Z64)</f>
        <v>-0.23088788278555303</v>
      </c>
      <c r="AA77" s="54">
        <f>IF('Fixed data'!$G$19=FALSE,AA64+AA76,AA64)</f>
        <v>-0.22622224396251661</v>
      </c>
      <c r="AB77" s="54">
        <f>IF('Fixed data'!$G$19=FALSE,AB64+AB76,AB64)</f>
        <v>-0.22155660513948019</v>
      </c>
      <c r="AC77" s="54">
        <f>IF('Fixed data'!$G$19=FALSE,AC64+AC76,AC64)</f>
        <v>-0.21689096631644378</v>
      </c>
      <c r="AD77" s="54">
        <f>IF('Fixed data'!$G$19=FALSE,AD64+AD76,AD64)</f>
        <v>-0.21222532749340733</v>
      </c>
      <c r="AE77" s="54">
        <f>IF('Fixed data'!$G$19=FALSE,AE64+AE76,AE64)</f>
        <v>-0.20755968867037092</v>
      </c>
      <c r="AF77" s="54">
        <f>IF('Fixed data'!$G$19=FALSE,AF64+AF76,AF64)</f>
        <v>-0.2028940498473345</v>
      </c>
      <c r="AG77" s="54">
        <f>IF('Fixed data'!$G$19=FALSE,AG64+AG76,AG64)</f>
        <v>-0.19822841102429806</v>
      </c>
      <c r="AH77" s="54">
        <f>IF('Fixed data'!$G$19=FALSE,AH64+AH76,AH64)</f>
        <v>-0.19356277220126167</v>
      </c>
      <c r="AI77" s="54">
        <f>IF('Fixed data'!$G$19=FALSE,AI64+AI76,AI64)</f>
        <v>-0.18889713337822522</v>
      </c>
      <c r="AJ77" s="54">
        <f>IF('Fixed data'!$G$19=FALSE,AJ64+AJ76,AJ64)</f>
        <v>-0.18423149455518881</v>
      </c>
      <c r="AK77" s="54">
        <f>IF('Fixed data'!$G$19=FALSE,AK64+AK76,AK64)</f>
        <v>-0.17956585573215239</v>
      </c>
      <c r="AL77" s="54">
        <f>IF('Fixed data'!$G$19=FALSE,AL64+AL76,AL64)</f>
        <v>-0.17490021690911595</v>
      </c>
      <c r="AM77" s="54">
        <f>IF('Fixed data'!$G$19=FALSE,AM64+AM76,AM64)</f>
        <v>-0.17023457808607953</v>
      </c>
      <c r="AN77" s="54">
        <f>IF('Fixed data'!$G$19=FALSE,AN64+AN76,AN64)</f>
        <v>-0.16556893926304311</v>
      </c>
      <c r="AO77" s="54">
        <f>IF('Fixed data'!$G$19=FALSE,AO64+AO76,AO64)</f>
        <v>-0.16090330044000667</v>
      </c>
      <c r="AP77" s="54">
        <f>IF('Fixed data'!$G$19=FALSE,AP64+AP76,AP64)</f>
        <v>-0.15623766161697025</v>
      </c>
      <c r="AQ77" s="54">
        <f>IF('Fixed data'!$G$19=FALSE,AQ64+AQ76,AQ64)</f>
        <v>-0.15157202279393384</v>
      </c>
      <c r="AR77" s="54">
        <f>IF('Fixed data'!$G$19=FALSE,AR64+AR76,AR64)</f>
        <v>-0.14690638397089742</v>
      </c>
      <c r="AS77" s="54">
        <f>IF('Fixed data'!$G$19=FALSE,AS64+AS76,AS64)</f>
        <v>-0.142240745147861</v>
      </c>
      <c r="AT77" s="54">
        <f>IF('Fixed data'!$G$19=FALSE,AT64+AT76,AT64)</f>
        <v>-0.13757510632482456</v>
      </c>
      <c r="AU77" s="54">
        <f>IF('Fixed data'!$G$19=FALSE,AU64+AU76,AU64)</f>
        <v>-0.13290946750178817</v>
      </c>
      <c r="AV77" s="54">
        <f>IF('Fixed data'!$G$19=FALSE,AV64+AV76,AV64)</f>
        <v>-0.12824382867875173</v>
      </c>
      <c r="AW77" s="54">
        <f>IF('Fixed data'!$G$19=FALSE,AW64+AW76,AW64)</f>
        <v>-0.12357818985571532</v>
      </c>
      <c r="AX77" s="54">
        <f>IF('Fixed data'!$G$19=FALSE,AX64+AX76,AX64)</f>
        <v>-0.11891255103267891</v>
      </c>
      <c r="AY77" s="54">
        <f>IF('Fixed data'!$G$19=FALSE,AY64+AY76,AY64)</f>
        <v>-0.11424691220964249</v>
      </c>
      <c r="AZ77" s="54">
        <f>IF('Fixed data'!$G$19=FALSE,AZ64+AZ76,AZ64)</f>
        <v>-0.10958127338660607</v>
      </c>
      <c r="BA77" s="54">
        <f>IF('Fixed data'!$G$19=FALSE,BA64+BA76,BA64)</f>
        <v>-9.4714681657524127E-2</v>
      </c>
      <c r="BB77" s="54">
        <f>IF('Fixed data'!$G$19=FALSE,BB64+BB76,BB64)</f>
        <v>-7.8074926532972724E-2</v>
      </c>
      <c r="BC77" s="54">
        <f>IF('Fixed data'!$G$19=FALSE,BC64+BC76,BC64)</f>
        <v>-6.2499669901638626E-2</v>
      </c>
      <c r="BD77" s="54">
        <f>IF('Fixed data'!$G$19=FALSE,BD64+BD76,BD64)</f>
        <v>1.4243814461245563E-16</v>
      </c>
    </row>
    <row r="78" spans="1:56" ht="15.75" outlineLevel="1">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5"/>
      <c r="B80" s="11" t="s">
        <v>17</v>
      </c>
      <c r="C80" s="14"/>
      <c r="D80" s="9" t="s">
        <v>40</v>
      </c>
      <c r="E80" s="55">
        <f>IF('Fixed data'!$G$19=TRUE,(E77-SUM(E70:E71))*E78+SUM(E70:E71)*E79,E77*E78)</f>
        <v>0</v>
      </c>
      <c r="F80" s="55">
        <f t="shared" ref="F80:BD80" si="10">F77*F78</f>
        <v>0</v>
      </c>
      <c r="G80" s="55">
        <f t="shared" si="10"/>
        <v>-0.11631544612554154</v>
      </c>
      <c r="H80" s="55">
        <f t="shared" si="10"/>
        <v>-0.16616820184284326</v>
      </c>
      <c r="I80" s="55">
        <f t="shared" si="10"/>
        <v>-0.18927664230751021</v>
      </c>
      <c r="J80" s="55">
        <f t="shared" si="10"/>
        <v>-0.70226244972847895</v>
      </c>
      <c r="K80" s="55">
        <f t="shared" si="10"/>
        <v>-0.23648303791170169</v>
      </c>
      <c r="L80" s="55">
        <f t="shared" si="10"/>
        <v>-0.22494288692848272</v>
      </c>
      <c r="M80" s="55">
        <f t="shared" si="10"/>
        <v>-0.21391279892670309</v>
      </c>
      <c r="N80" s="55">
        <f t="shared" si="10"/>
        <v>-0.20337147363979804</v>
      </c>
      <c r="O80" s="55">
        <f t="shared" si="10"/>
        <v>-0.19329846811610898</v>
      </c>
      <c r="P80" s="55">
        <f t="shared" si="10"/>
        <v>-0.18367416309416562</v>
      </c>
      <c r="Q80" s="55">
        <f t="shared" si="10"/>
        <v>-0.17447973067172062</v>
      </c>
      <c r="R80" s="55">
        <f t="shared" si="10"/>
        <v>-0.16569710321948788</v>
      </c>
      <c r="S80" s="55">
        <f t="shared" si="10"/>
        <v>-0.15730894349237504</v>
      </c>
      <c r="T80" s="55">
        <f t="shared" si="10"/>
        <v>-0.14929861589276613</v>
      </c>
      <c r="U80" s="55">
        <f t="shared" si="10"/>
        <v>-0.14165015884212079</v>
      </c>
      <c r="V80" s="55">
        <f t="shared" si="10"/>
        <v>-0.13434825821879051</v>
      </c>
      <c r="W80" s="55">
        <f t="shared" si="10"/>
        <v>-0.12737822182153669</v>
      </c>
      <c r="X80" s="55">
        <f t="shared" si="10"/>
        <v>-0.12072595481975344</v>
      </c>
      <c r="Y80" s="55">
        <f t="shared" si="10"/>
        <v>-0.11437793615286515</v>
      </c>
      <c r="Z80" s="55">
        <f t="shared" si="10"/>
        <v>-0.10832119584277568</v>
      </c>
      <c r="AA80" s="55">
        <f t="shared" si="10"/>
        <v>-0.10254329318460691</v>
      </c>
      <c r="AB80" s="55">
        <f t="shared" si="10"/>
        <v>-9.7032295782268546E-2</v>
      </c>
      <c r="AC80" s="55">
        <f t="shared" si="10"/>
        <v>-9.1776759396661745E-2</v>
      </c>
      <c r="AD80" s="55">
        <f t="shared" si="10"/>
        <v>-8.6765708575529177E-2</v>
      </c>
      <c r="AE80" s="55">
        <f t="shared" si="10"/>
        <v>-8.1988618035131425E-2</v>
      </c>
      <c r="AF80" s="55">
        <f t="shared" si="10"/>
        <v>-7.7435394765052054E-2</v>
      </c>
      <c r="AG80" s="55">
        <f t="shared" si="10"/>
        <v>-7.3096360828515325E-2</v>
      </c>
      <c r="AH80" s="55">
        <f t="shared" si="10"/>
        <v>-6.8962236831641016E-2</v>
      </c>
      <c r="AI80" s="55">
        <f t="shared" si="10"/>
        <v>-7.5556425109067044E-2</v>
      </c>
      <c r="AJ80" s="55">
        <f t="shared" si="10"/>
        <v>-7.1543912190182565E-2</v>
      </c>
      <c r="AK80" s="55">
        <f t="shared" si="10"/>
        <v>-6.7701040628437195E-2</v>
      </c>
      <c r="AL80" s="55">
        <f t="shared" si="10"/>
        <v>-6.4021332363463163E-2</v>
      </c>
      <c r="AM80" s="55">
        <f t="shared" si="10"/>
        <v>-6.0498542784708183E-2</v>
      </c>
      <c r="AN80" s="55">
        <f t="shared" si="10"/>
        <v>-5.7126652627991041E-2</v>
      </c>
      <c r="AO80" s="55">
        <f t="shared" si="10"/>
        <v>-5.3899860146058409E-2</v>
      </c>
      <c r="AP80" s="55">
        <f t="shared" si="10"/>
        <v>-5.0812573544056258E-2</v>
      </c>
      <c r="AQ80" s="55">
        <f t="shared" si="10"/>
        <v>-4.78594036711259E-2</v>
      </c>
      <c r="AR80" s="55">
        <f t="shared" si="10"/>
        <v>-4.5035156959622132E-2</v>
      </c>
      <c r="AS80" s="55">
        <f t="shared" si="10"/>
        <v>-4.2334828603728607E-2</v>
      </c>
      <c r="AT80" s="55">
        <f t="shared" si="10"/>
        <v>-3.9753595969515304E-2</v>
      </c>
      <c r="AU80" s="55">
        <f t="shared" si="10"/>
        <v>-3.728681222874252E-2</v>
      </c>
      <c r="AV80" s="55">
        <f t="shared" si="10"/>
        <v>-3.4930000208968123E-2</v>
      </c>
      <c r="AW80" s="55">
        <f t="shared" si="10"/>
        <v>-3.26788464527588E-2</v>
      </c>
      <c r="AX80" s="55">
        <f t="shared" si="10"/>
        <v>-3.0529195479041385E-2</v>
      </c>
      <c r="AY80" s="55">
        <f t="shared" si="10"/>
        <v>-2.8477044239859035E-2</v>
      </c>
      <c r="AZ80" s="55">
        <f t="shared" si="10"/>
        <v>-2.6518536766017752E-2</v>
      </c>
      <c r="BA80" s="55">
        <f t="shared" si="10"/>
        <v>-2.2253242129497423E-2</v>
      </c>
      <c r="BB80" s="55">
        <f t="shared" si="10"/>
        <v>-1.7809443496235988E-2</v>
      </c>
      <c r="BC80" s="55">
        <f t="shared" si="10"/>
        <v>-1.3841375911734337E-2</v>
      </c>
      <c r="BD80" s="55">
        <f t="shared" si="10"/>
        <v>3.0626024336146603E-17</v>
      </c>
    </row>
    <row r="81" spans="1:56">
      <c r="A81" s="75"/>
      <c r="B81" s="15" t="s">
        <v>18</v>
      </c>
      <c r="C81" s="15"/>
      <c r="D81" s="14" t="s">
        <v>40</v>
      </c>
      <c r="E81" s="56">
        <f>+E80</f>
        <v>0</v>
      </c>
      <c r="F81" s="56">
        <f t="shared" ref="F81:BD81" si="11">+E81+F80</f>
        <v>0</v>
      </c>
      <c r="G81" s="56">
        <f t="shared" si="11"/>
        <v>-0.11631544612554154</v>
      </c>
      <c r="H81" s="56">
        <f t="shared" si="11"/>
        <v>-0.28248364796838477</v>
      </c>
      <c r="I81" s="56">
        <f t="shared" si="11"/>
        <v>-0.47176029027589494</v>
      </c>
      <c r="J81" s="56">
        <f t="shared" si="11"/>
        <v>-1.1740227400043739</v>
      </c>
      <c r="K81" s="56">
        <f t="shared" si="11"/>
        <v>-1.4105057779160757</v>
      </c>
      <c r="L81" s="56">
        <f t="shared" si="11"/>
        <v>-1.6354486648445583</v>
      </c>
      <c r="M81" s="56">
        <f t="shared" si="11"/>
        <v>-1.8493614637712614</v>
      </c>
      <c r="N81" s="56">
        <f t="shared" si="11"/>
        <v>-2.0527329374110597</v>
      </c>
      <c r="O81" s="56">
        <f t="shared" si="11"/>
        <v>-2.2460314055271686</v>
      </c>
      <c r="P81" s="56">
        <f t="shared" si="11"/>
        <v>-2.4297055686213342</v>
      </c>
      <c r="Q81" s="56">
        <f t="shared" si="11"/>
        <v>-2.604185299293055</v>
      </c>
      <c r="R81" s="56">
        <f t="shared" si="11"/>
        <v>-2.7698824025125428</v>
      </c>
      <c r="S81" s="56">
        <f t="shared" si="11"/>
        <v>-2.9271913460049177</v>
      </c>
      <c r="T81" s="56">
        <f t="shared" si="11"/>
        <v>-3.0764899618976838</v>
      </c>
      <c r="U81" s="56">
        <f t="shared" si="11"/>
        <v>-3.2181401207398044</v>
      </c>
      <c r="V81" s="56">
        <f t="shared" si="11"/>
        <v>-3.3524883789585949</v>
      </c>
      <c r="W81" s="56">
        <f t="shared" si="11"/>
        <v>-3.4798666007801318</v>
      </c>
      <c r="X81" s="56">
        <f t="shared" si="11"/>
        <v>-3.600592555599885</v>
      </c>
      <c r="Y81" s="56">
        <f t="shared" si="11"/>
        <v>-3.7149704917527502</v>
      </c>
      <c r="Z81" s="56">
        <f t="shared" si="11"/>
        <v>-3.8232916875955261</v>
      </c>
      <c r="AA81" s="56">
        <f t="shared" si="11"/>
        <v>-3.9258349807801332</v>
      </c>
      <c r="AB81" s="56">
        <f t="shared" si="11"/>
        <v>-4.0228672765624021</v>
      </c>
      <c r="AC81" s="56">
        <f t="shared" si="11"/>
        <v>-4.1146440359590635</v>
      </c>
      <c r="AD81" s="56">
        <f t="shared" si="11"/>
        <v>-4.201409744534593</v>
      </c>
      <c r="AE81" s="56">
        <f t="shared" si="11"/>
        <v>-4.2833983625697245</v>
      </c>
      <c r="AF81" s="56">
        <f t="shared" si="11"/>
        <v>-4.3608337573347766</v>
      </c>
      <c r="AG81" s="56">
        <f t="shared" si="11"/>
        <v>-4.4339301181632917</v>
      </c>
      <c r="AH81" s="56">
        <f t="shared" si="11"/>
        <v>-4.5028923549949331</v>
      </c>
      <c r="AI81" s="56">
        <f t="shared" si="11"/>
        <v>-4.5784487801039999</v>
      </c>
      <c r="AJ81" s="56">
        <f t="shared" si="11"/>
        <v>-4.6499926922941821</v>
      </c>
      <c r="AK81" s="56">
        <f t="shared" si="11"/>
        <v>-4.7176937329226192</v>
      </c>
      <c r="AL81" s="56">
        <f t="shared" si="11"/>
        <v>-4.7817150652860825</v>
      </c>
      <c r="AM81" s="56">
        <f t="shared" si="11"/>
        <v>-4.8422136080707903</v>
      </c>
      <c r="AN81" s="56">
        <f t="shared" si="11"/>
        <v>-4.8993402606987813</v>
      </c>
      <c r="AO81" s="56">
        <f t="shared" si="11"/>
        <v>-4.95324012084484</v>
      </c>
      <c r="AP81" s="56">
        <f t="shared" si="11"/>
        <v>-5.0040526943888963</v>
      </c>
      <c r="AQ81" s="56">
        <f t="shared" si="11"/>
        <v>-5.0519120980600221</v>
      </c>
      <c r="AR81" s="56">
        <f t="shared" si="11"/>
        <v>-5.0969472550196446</v>
      </c>
      <c r="AS81" s="56">
        <f t="shared" si="11"/>
        <v>-5.1392820836233728</v>
      </c>
      <c r="AT81" s="56">
        <f t="shared" si="11"/>
        <v>-5.1790356795928885</v>
      </c>
      <c r="AU81" s="56">
        <f t="shared" si="11"/>
        <v>-5.2163224918216313</v>
      </c>
      <c r="AV81" s="56">
        <f t="shared" si="11"/>
        <v>-5.2512524920305994</v>
      </c>
      <c r="AW81" s="56">
        <f t="shared" si="11"/>
        <v>-5.2839313384833586</v>
      </c>
      <c r="AX81" s="56">
        <f t="shared" si="11"/>
        <v>-5.3144605339624</v>
      </c>
      <c r="AY81" s="56">
        <f t="shared" si="11"/>
        <v>-5.3429375782022595</v>
      </c>
      <c r="AZ81" s="56">
        <f t="shared" si="11"/>
        <v>-5.3694561149682771</v>
      </c>
      <c r="BA81" s="56">
        <f t="shared" si="11"/>
        <v>-5.391709357097775</v>
      </c>
      <c r="BB81" s="56">
        <f t="shared" si="11"/>
        <v>-5.4095188005940109</v>
      </c>
      <c r="BC81" s="56">
        <f t="shared" si="11"/>
        <v>-5.4233601765057449</v>
      </c>
      <c r="BD81" s="56">
        <f t="shared" si="11"/>
        <v>-5.4233601765057449</v>
      </c>
    </row>
    <row r="82" spans="1:56">
      <c r="A82" s="75"/>
      <c r="B82" s="14"/>
    </row>
    <row r="83" spans="1:56">
      <c r="A83" s="75"/>
    </row>
    <row r="84" spans="1:56">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c r="A86" s="188"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8"/>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8"/>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8"/>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8"/>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8"/>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c r="C94" s="36"/>
    </row>
    <row r="95" spans="1:56" ht="16.5">
      <c r="A95" s="86"/>
      <c r="C95" s="36"/>
    </row>
    <row r="96" spans="1:56" ht="16.5">
      <c r="A96" s="86">
        <v>1</v>
      </c>
      <c r="B96" s="4" t="s">
        <v>334</v>
      </c>
    </row>
    <row r="97" spans="1:3">
      <c r="B97" s="70" t="s">
        <v>155</v>
      </c>
    </row>
    <row r="98" spans="1:3">
      <c r="B98" s="4" t="s">
        <v>318</v>
      </c>
    </row>
    <row r="99" spans="1:3">
      <c r="B99" s="4" t="s">
        <v>336</v>
      </c>
    </row>
    <row r="100" spans="1:3" ht="16.5">
      <c r="A100" s="86">
        <v>2</v>
      </c>
      <c r="B100" s="70" t="s">
        <v>154</v>
      </c>
    </row>
    <row r="105" spans="1:3">
      <c r="C105" s="36"/>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selection activeCell="B6" sqref="B6"/>
    </sheetView>
  </sheetViews>
  <sheetFormatPr defaultRowHeight="15"/>
  <cols>
    <col min="1" max="1" width="5.85546875" style="141" customWidth="1"/>
    <col min="2" max="2" width="64.85546875" style="141" customWidth="1"/>
    <col min="3" max="16384" width="9.140625" style="141"/>
  </cols>
  <sheetData>
    <row r="1" spans="1:4" ht="18.75">
      <c r="A1" s="1" t="s">
        <v>361</v>
      </c>
    </row>
    <row r="2" spans="1:4">
      <c r="A2" s="141" t="s">
        <v>78</v>
      </c>
    </row>
    <row r="3" spans="1:4" ht="53.25" customHeight="1">
      <c r="A3" s="143">
        <v>1</v>
      </c>
      <c r="B3" s="172" t="s">
        <v>359</v>
      </c>
      <c r="C3" s="173"/>
      <c r="D3" s="174"/>
    </row>
    <row r="5" spans="1:4">
      <c r="B5" s="142"/>
    </row>
    <row r="6" spans="1:4">
      <c r="B6" s="135"/>
    </row>
    <row r="9" spans="1:4">
      <c r="B9" s="142"/>
    </row>
    <row r="10" spans="1:4">
      <c r="B10" s="135"/>
    </row>
    <row r="15" spans="1:4">
      <c r="B15" s="137"/>
    </row>
  </sheetData>
  <mergeCells count="1">
    <mergeCell ref="B3:D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24" sqref="C24"/>
    </sheetView>
  </sheetViews>
  <sheetFormatPr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9" t="s">
        <v>79</v>
      </c>
    </row>
    <row r="2" spans="2:3">
      <c r="B2" s="25"/>
    </row>
    <row r="3" spans="2:3">
      <c r="B3" s="25"/>
    </row>
    <row r="4" spans="2:3">
      <c r="B4" s="89" t="s">
        <v>14</v>
      </c>
      <c r="C4" s="89" t="s">
        <v>26</v>
      </c>
    </row>
    <row r="5" spans="2:3" ht="45">
      <c r="B5" s="96" t="s">
        <v>39</v>
      </c>
      <c r="C5" s="31" t="s">
        <v>98</v>
      </c>
    </row>
    <row r="6" spans="2:3">
      <c r="B6" s="96" t="s">
        <v>220</v>
      </c>
      <c r="C6" s="31" t="s">
        <v>221</v>
      </c>
    </row>
    <row r="7" spans="2:3" ht="56.25" customHeight="1">
      <c r="B7" s="97" t="s">
        <v>304</v>
      </c>
      <c r="C7" s="31" t="s">
        <v>338</v>
      </c>
    </row>
    <row r="8" spans="2:3">
      <c r="B8" s="98" t="s">
        <v>305</v>
      </c>
      <c r="C8" s="31" t="s">
        <v>306</v>
      </c>
    </row>
    <row r="9" spans="2:3" ht="30">
      <c r="B9" s="97" t="s">
        <v>227</v>
      </c>
      <c r="C9" s="31" t="s">
        <v>337</v>
      </c>
    </row>
    <row r="10" spans="2:3">
      <c r="B10" s="98" t="s">
        <v>218</v>
      </c>
      <c r="C10" s="31" t="s">
        <v>219</v>
      </c>
    </row>
    <row r="12" spans="2:3">
      <c r="B12" s="25" t="s">
        <v>24</v>
      </c>
    </row>
    <row r="13" spans="2:3">
      <c r="B13" s="93" t="s">
        <v>25</v>
      </c>
    </row>
    <row r="14" spans="2:3">
      <c r="B14" s="94" t="s">
        <v>220</v>
      </c>
    </row>
    <row r="15" spans="2:3">
      <c r="B15" s="88" t="s">
        <v>226</v>
      </c>
    </row>
    <row r="16" spans="2:3">
      <c r="B16" s="95" t="s">
        <v>222</v>
      </c>
    </row>
    <row r="17" spans="2:4">
      <c r="B17" s="25"/>
    </row>
    <row r="18" spans="2:4">
      <c r="B18" s="2" t="s">
        <v>66</v>
      </c>
    </row>
    <row r="19" spans="2:4" ht="19.5" customHeight="1">
      <c r="B19" s="2" t="s">
        <v>223</v>
      </c>
    </row>
    <row r="20" spans="2:4">
      <c r="B20" s="91" t="s">
        <v>228</v>
      </c>
    </row>
    <row r="21" spans="2:4">
      <c r="B21" s="91" t="s">
        <v>229</v>
      </c>
    </row>
    <row r="22" spans="2:4" ht="25.5" customHeight="1">
      <c r="B22" s="90" t="s">
        <v>100</v>
      </c>
    </row>
    <row r="23" spans="2:4" ht="10.5" customHeight="1"/>
    <row r="24" spans="2:4" ht="24.75" customHeight="1">
      <c r="B24" s="91" t="s">
        <v>224</v>
      </c>
      <c r="C24" s="91"/>
      <c r="D24" s="91"/>
    </row>
    <row r="25" spans="2:4" ht="26.25" customHeight="1">
      <c r="B25" s="91" t="s">
        <v>316</v>
      </c>
      <c r="C25" s="91"/>
      <c r="D25" s="91"/>
    </row>
    <row r="26" spans="2:4" ht="32.25" customHeight="1">
      <c r="B26" s="150" t="s">
        <v>225</v>
      </c>
      <c r="C26" s="150"/>
      <c r="D26" s="150"/>
    </row>
    <row r="28" spans="2:4">
      <c r="B28" s="2" t="s">
        <v>99</v>
      </c>
    </row>
    <row r="32" spans="2:4">
      <c r="B32" s="25"/>
    </row>
    <row r="33" spans="2:2">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8"/>
  <sheetViews>
    <sheetView showGridLines="0" tabSelected="1" zoomScale="80" zoomScaleNormal="80" workbookViewId="0">
      <pane ySplit="3" topLeftCell="A4" activePane="bottomLeft" state="frozen"/>
      <selection pane="bottomLeft" activeCell="H10" sqref="H10"/>
    </sheetView>
  </sheetViews>
  <sheetFormatPr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64" t="s">
        <v>370</v>
      </c>
      <c r="C2" s="165"/>
      <c r="D2" s="165"/>
      <c r="E2" s="165"/>
      <c r="F2" s="166"/>
      <c r="Z2" s="26" t="s">
        <v>81</v>
      </c>
    </row>
    <row r="3" spans="2:26" ht="24.75" customHeight="1">
      <c r="B3" s="167"/>
      <c r="C3" s="168"/>
      <c r="D3" s="168"/>
      <c r="E3" s="168"/>
      <c r="F3" s="169"/>
    </row>
    <row r="4" spans="2:26" ht="18" customHeight="1">
      <c r="B4" s="25" t="s">
        <v>80</v>
      </c>
      <c r="C4" s="27"/>
      <c r="D4" s="27"/>
      <c r="E4" s="27"/>
      <c r="F4" s="27"/>
    </row>
    <row r="5" spans="2:26" ht="24.75" customHeight="1">
      <c r="B5" s="158"/>
      <c r="C5" s="159"/>
      <c r="D5" s="159"/>
      <c r="E5" s="159"/>
      <c r="F5" s="160"/>
    </row>
    <row r="6" spans="2:26" ht="13.5" customHeight="1">
      <c r="B6" s="27"/>
      <c r="C6" s="27"/>
      <c r="D6" s="27"/>
      <c r="E6" s="27"/>
      <c r="F6" s="27"/>
    </row>
    <row r="7" spans="2:26">
      <c r="B7" s="25" t="s">
        <v>50</v>
      </c>
    </row>
    <row r="8" spans="2:26">
      <c r="B8" s="178" t="s">
        <v>27</v>
      </c>
      <c r="C8" s="179"/>
      <c r="D8" s="170" t="s">
        <v>30</v>
      </c>
      <c r="E8" s="170"/>
      <c r="F8" s="170"/>
    </row>
    <row r="9" spans="2:26" ht="56.25" customHeight="1">
      <c r="B9" s="162" t="s">
        <v>340</v>
      </c>
      <c r="C9" s="163"/>
      <c r="D9" s="171" t="s">
        <v>374</v>
      </c>
      <c r="E9" s="171"/>
      <c r="F9" s="171"/>
    </row>
    <row r="10" spans="2:26" ht="42" customHeight="1">
      <c r="B10" s="162" t="s">
        <v>227</v>
      </c>
      <c r="C10" s="163"/>
      <c r="D10" s="172" t="s">
        <v>371</v>
      </c>
      <c r="E10" s="173"/>
      <c r="F10" s="174"/>
    </row>
    <row r="11" spans="2:26" ht="45.75" customHeight="1">
      <c r="B11" s="162" t="s">
        <v>357</v>
      </c>
      <c r="C11" s="163"/>
      <c r="D11" s="175" t="s">
        <v>372</v>
      </c>
      <c r="E11" s="176"/>
      <c r="F11" s="177"/>
    </row>
    <row r="12" spans="2:26" ht="22.5" customHeight="1">
      <c r="B12" s="162" t="s">
        <v>341</v>
      </c>
      <c r="C12" s="163"/>
      <c r="D12" s="172" t="s">
        <v>342</v>
      </c>
      <c r="E12" s="173"/>
      <c r="F12" s="174"/>
    </row>
    <row r="13" spans="2:26" ht="39.75" customHeight="1">
      <c r="B13" s="162" t="s">
        <v>358</v>
      </c>
      <c r="C13" s="163"/>
      <c r="D13" s="175" t="s">
        <v>373</v>
      </c>
      <c r="E13" s="176"/>
      <c r="F13" s="177"/>
    </row>
    <row r="14" spans="2:26" ht="22.5" customHeight="1">
      <c r="B14" s="156"/>
      <c r="C14" s="157"/>
      <c r="D14" s="161"/>
      <c r="E14" s="161"/>
      <c r="F14" s="161"/>
    </row>
    <row r="15" spans="2:26" ht="22.5" customHeight="1">
      <c r="B15" s="156"/>
      <c r="C15" s="157"/>
      <c r="D15" s="161"/>
      <c r="E15" s="161"/>
      <c r="F15" s="161"/>
    </row>
    <row r="16" spans="2:26" ht="22.5" customHeight="1">
      <c r="B16" s="156"/>
      <c r="C16" s="157"/>
      <c r="D16" s="161"/>
      <c r="E16" s="161"/>
      <c r="F16" s="161"/>
    </row>
    <row r="17" spans="2:11" ht="22.5" customHeight="1">
      <c r="B17" s="156"/>
      <c r="C17" s="157"/>
      <c r="D17" s="161"/>
      <c r="E17" s="161"/>
      <c r="F17" s="161"/>
    </row>
    <row r="18" spans="2:11" ht="22.5" customHeight="1">
      <c r="B18" s="156"/>
      <c r="C18" s="157"/>
      <c r="D18" s="161"/>
      <c r="E18" s="161"/>
      <c r="F18" s="161"/>
    </row>
    <row r="19" spans="2:11" ht="22.5" customHeight="1">
      <c r="B19" s="156"/>
      <c r="C19" s="157"/>
      <c r="D19" s="161"/>
      <c r="E19" s="161"/>
      <c r="F19" s="161"/>
    </row>
    <row r="20" spans="2:11" ht="22.5" customHeight="1">
      <c r="B20" s="156"/>
      <c r="C20" s="157"/>
      <c r="D20" s="161"/>
      <c r="E20" s="161"/>
      <c r="F20" s="161"/>
    </row>
    <row r="21" spans="2:11" ht="22.5" customHeight="1">
      <c r="B21" s="156"/>
      <c r="C21" s="157"/>
      <c r="D21" s="161"/>
      <c r="E21" s="161"/>
      <c r="F21" s="161"/>
    </row>
    <row r="22" spans="2:11" ht="22.5" customHeight="1">
      <c r="B22" s="156"/>
      <c r="C22" s="157"/>
      <c r="D22" s="161"/>
      <c r="E22" s="161"/>
      <c r="F22" s="161"/>
    </row>
    <row r="23" spans="2:11" ht="22.5" customHeight="1">
      <c r="B23" s="156"/>
      <c r="C23" s="157"/>
      <c r="D23" s="161"/>
      <c r="E23" s="161"/>
      <c r="F23" s="161"/>
    </row>
    <row r="24" spans="2:11" ht="12.75" customHeight="1">
      <c r="B24" s="28"/>
      <c r="C24" s="28"/>
      <c r="D24" s="29"/>
      <c r="E24" s="29"/>
      <c r="F24" s="29"/>
    </row>
    <row r="25" spans="2:11">
      <c r="B25" s="25" t="s">
        <v>51</v>
      </c>
    </row>
    <row r="26" spans="2:11" ht="38.25" customHeight="1">
      <c r="B26" s="152" t="s">
        <v>48</v>
      </c>
      <c r="C26" s="154" t="s">
        <v>27</v>
      </c>
      <c r="D26" s="154" t="s">
        <v>28</v>
      </c>
      <c r="E26" s="154" t="s">
        <v>30</v>
      </c>
      <c r="F26" s="152" t="s">
        <v>31</v>
      </c>
      <c r="G26" s="151" t="s">
        <v>102</v>
      </c>
      <c r="H26" s="151"/>
      <c r="I26" s="151"/>
      <c r="J26" s="151"/>
      <c r="K26" s="151"/>
    </row>
    <row r="27" spans="2:11">
      <c r="B27" s="153"/>
      <c r="C27" s="155"/>
      <c r="D27" s="155"/>
      <c r="E27" s="155"/>
      <c r="F27" s="153"/>
      <c r="G27" s="64" t="s">
        <v>103</v>
      </c>
      <c r="H27" s="64" t="s">
        <v>104</v>
      </c>
      <c r="I27" s="64" t="s">
        <v>105</v>
      </c>
      <c r="J27" s="64" t="s">
        <v>106</v>
      </c>
      <c r="K27" s="64" t="s">
        <v>107</v>
      </c>
    </row>
    <row r="28" spans="2:11" ht="27.75" customHeight="1">
      <c r="B28" s="148" t="s">
        <v>340</v>
      </c>
      <c r="C28" s="31" t="str">
        <f>D9</f>
        <v>Install new 132kV circuit between Exeter Main GSP and Exeter City BSP (approx. 4km from connection off D line). Install new Grid Transformer at Exeter City BSP.</v>
      </c>
      <c r="D28" s="30" t="s">
        <v>29</v>
      </c>
      <c r="E28" s="31" t="s">
        <v>365</v>
      </c>
      <c r="F28" s="30"/>
      <c r="G28" s="65"/>
      <c r="H28" s="65"/>
      <c r="I28" s="65"/>
      <c r="J28" s="65"/>
      <c r="K28" s="30"/>
    </row>
    <row r="29" spans="2:11" ht="27.75" customHeight="1">
      <c r="B29" s="149">
        <v>1</v>
      </c>
      <c r="C29" s="145" t="s">
        <v>227</v>
      </c>
      <c r="D29" s="146" t="s">
        <v>81</v>
      </c>
      <c r="E29" s="145" t="s">
        <v>339</v>
      </c>
      <c r="F29" s="146"/>
      <c r="G29" s="147">
        <f>'Option 1'!$C$4</f>
        <v>-2.5830753537038884</v>
      </c>
      <c r="H29" s="147">
        <f>'Option 1'!$C$5</f>
        <v>-3.1663339809676621</v>
      </c>
      <c r="I29" s="147">
        <f>'Option 1'!$C$6</f>
        <v>-3.5629647506344342</v>
      </c>
      <c r="J29" s="147">
        <f>'Option 1'!C7</f>
        <v>-3.9426013984396096</v>
      </c>
      <c r="K29" s="66"/>
    </row>
    <row r="30" spans="2:11" ht="105">
      <c r="B30" s="149" t="s">
        <v>363</v>
      </c>
      <c r="C30" s="145" t="str">
        <f>D11</f>
        <v>Sensitivity Analysis of the adopted Baseline option (New 132kV circuit between Exeter Main GSP and Exeter City BSP) in relation to option 1 in  the event that its implementation costs (and related I&amp;M costs) increased by around 10%</v>
      </c>
      <c r="D30" s="146" t="s">
        <v>81</v>
      </c>
      <c r="E30" s="145" t="s">
        <v>362</v>
      </c>
      <c r="F30" s="146"/>
      <c r="G30" s="147">
        <f>'Option 1 (i)'!$C4</f>
        <v>-2.3202472679089712</v>
      </c>
      <c r="H30" s="147">
        <f>'Option 1 (i)'!$C5</f>
        <v>-2.8425561348020709</v>
      </c>
      <c r="I30" s="147">
        <f>'Option 1 (i)'!$C6</f>
        <v>-3.1976878877302051</v>
      </c>
      <c r="J30" s="147">
        <f>'Option 1 (i)'!$C7</f>
        <v>-3.5375046804195387</v>
      </c>
      <c r="K30" s="66"/>
    </row>
    <row r="31" spans="2:11" ht="27.75" customHeight="1">
      <c r="B31" s="149">
        <v>2</v>
      </c>
      <c r="C31" s="146" t="s">
        <v>341</v>
      </c>
      <c r="D31" s="146" t="s">
        <v>81</v>
      </c>
      <c r="E31" s="145" t="s">
        <v>343</v>
      </c>
      <c r="F31" s="146"/>
      <c r="G31" s="147">
        <f>'Option 2'!$C$4</f>
        <v>-3.6153164647535116</v>
      </c>
      <c r="H31" s="147">
        <f>'Option 2'!$C$5</f>
        <v>-4.5251875907001819</v>
      </c>
      <c r="I31" s="147">
        <f>'Option 2'!$C$6</f>
        <v>-5.1469919281903094</v>
      </c>
      <c r="J31" s="147">
        <f>'Option 2'!C7</f>
        <v>-5.7480342962223272</v>
      </c>
      <c r="K31" s="30"/>
    </row>
    <row r="32" spans="2:11" ht="105">
      <c r="B32" s="149" t="s">
        <v>364</v>
      </c>
      <c r="C32" s="145" t="str">
        <f>D13</f>
        <v>Sensitivity Analysis of the adopted Baseline option (New 132kV circuit between Exeter Main GSP and Exeter City BSP) in relation to option 2 in  the event that its implementation costs (and related I&amp;M costs) increased by around 10%</v>
      </c>
      <c r="D32" s="146" t="s">
        <v>81</v>
      </c>
      <c r="E32" s="145" t="s">
        <v>362</v>
      </c>
      <c r="F32" s="146"/>
      <c r="G32" s="147">
        <f>'Option 2 (i)'!$C4</f>
        <v>-3.3524883789585949</v>
      </c>
      <c r="H32" s="147">
        <f>'Option 2 (i)'!$C5</f>
        <v>-4.201409744534593</v>
      </c>
      <c r="I32" s="147">
        <f>'Option 2 (i)'!$C6</f>
        <v>-4.7817150652860825</v>
      </c>
      <c r="J32" s="147">
        <f>'Option 2 (i)'!$C7</f>
        <v>-5.3429375782022595</v>
      </c>
      <c r="K32" s="30"/>
    </row>
    <row r="33" spans="2:11" ht="27.75" customHeight="1">
      <c r="B33" s="149">
        <v>3</v>
      </c>
      <c r="C33" s="146"/>
      <c r="D33" s="146"/>
      <c r="E33" s="145"/>
      <c r="F33" s="146"/>
      <c r="G33" s="147"/>
      <c r="H33" s="147"/>
      <c r="I33" s="147"/>
      <c r="J33" s="147"/>
      <c r="K33" s="30"/>
    </row>
    <row r="38" spans="2:11">
      <c r="B38"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9:F29 B32:D33 B31:F31 B30:D30 F30 F32:K33">
    <cfRule type="expression" dxfId="8" priority="14">
      <formula>$D29="adopted"</formula>
    </cfRule>
  </conditionalFormatting>
  <conditionalFormatting sqref="G31:J31 G29:K30">
    <cfRule type="expression" dxfId="7" priority="11">
      <formula>$D29="adopted"</formula>
    </cfRule>
  </conditionalFormatting>
  <conditionalFormatting sqref="K31">
    <cfRule type="expression" dxfId="6" priority="10">
      <formula>$D31="adopted"</formula>
    </cfRule>
  </conditionalFormatting>
  <conditionalFormatting sqref="G32:J32">
    <cfRule type="expression" dxfId="5" priority="8">
      <formula>$D32="adopted"</formula>
    </cfRule>
  </conditionalFormatting>
  <conditionalFormatting sqref="G33:J33">
    <cfRule type="expression" dxfId="4" priority="7">
      <formula>$D33="adopted"</formula>
    </cfRule>
  </conditionalFormatting>
  <conditionalFormatting sqref="B28:K28">
    <cfRule type="expression" dxfId="3" priority="4">
      <formula>$D28="Adopted"</formula>
    </cfRule>
  </conditionalFormatting>
  <conditionalFormatting sqref="E33">
    <cfRule type="expression" dxfId="2" priority="3">
      <formula>$D33="adopted"</formula>
    </cfRule>
  </conditionalFormatting>
  <conditionalFormatting sqref="E32">
    <cfRule type="expression" dxfId="1" priority="2">
      <formula>$D32="adopted"</formula>
    </cfRule>
  </conditionalFormatting>
  <conditionalFormatting sqref="E30">
    <cfRule type="expression" dxfId="0" priority="1">
      <formula>$D30="adopted"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4" sqref="C4"/>
    </sheetView>
  </sheetViews>
  <sheetFormatPr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44">
        <v>4.8300000000000003E-2</v>
      </c>
      <c r="D3" s="111" t="s">
        <v>297</v>
      </c>
      <c r="E3" s="21"/>
      <c r="F3" s="77"/>
      <c r="G3" s="129"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313</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c r="A5" s="21"/>
      <c r="B5" s="22" t="s">
        <v>10</v>
      </c>
      <c r="C5" s="23">
        <v>0.03</v>
      </c>
      <c r="D5" s="21"/>
      <c r="E5" s="21"/>
      <c r="F5" s="51" t="s">
        <v>314</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1" t="s">
        <v>312</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c r="A13" s="21"/>
      <c r="B13" s="180" t="s">
        <v>75</v>
      </c>
      <c r="C13" s="181"/>
      <c r="D13" s="128"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c r="A14" s="21"/>
      <c r="B14" s="182"/>
      <c r="C14" s="183"/>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c r="A15" s="21"/>
      <c r="B15" s="184" t="s">
        <v>329</v>
      </c>
      <c r="C15" s="41" t="s">
        <v>322</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c r="A16" s="21"/>
      <c r="B16" s="184"/>
      <c r="C16" s="41" t="s">
        <v>323</v>
      </c>
      <c r="D16" s="127">
        <v>1.3004251926654264</v>
      </c>
      <c r="E16" s="83"/>
      <c r="F16" s="71" t="s">
        <v>157</v>
      </c>
      <c r="G16" s="38"/>
      <c r="H16" s="38"/>
      <c r="I16" s="76"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c r="A17" s="21"/>
      <c r="B17" s="184"/>
      <c r="C17" s="41" t="s">
        <v>324</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c r="A18" s="21"/>
      <c r="B18" s="184"/>
      <c r="C18" s="41" t="s">
        <v>325</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4"/>
      <c r="C19" s="41" t="s">
        <v>326</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4"/>
      <c r="C20" s="41" t="s">
        <v>327</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4"/>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4"/>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4"/>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4"/>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7" t="s">
        <v>317</v>
      </c>
    </row>
    <row r="28" spans="1:59">
      <c r="B28" s="20" t="s">
        <v>250</v>
      </c>
      <c r="E28" s="74"/>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3"/>
    </row>
    <row r="33" spans="2:5" ht="47.25" customHeight="1">
      <c r="D33" s="108" t="s">
        <v>293</v>
      </c>
    </row>
    <row r="34" spans="2:5">
      <c r="B34" s="113" t="s">
        <v>247</v>
      </c>
      <c r="C34" s="20" t="s">
        <v>253</v>
      </c>
      <c r="D34" s="20">
        <f>0.58982*1000</f>
        <v>589.82000000000005</v>
      </c>
      <c r="E34" s="20" t="s">
        <v>294</v>
      </c>
    </row>
    <row r="35" spans="2:5">
      <c r="B35" s="113" t="s">
        <v>248</v>
      </c>
      <c r="C35" s="20" t="s">
        <v>254</v>
      </c>
      <c r="D35" s="73">
        <f>D34-$D$78</f>
        <v>575.32450000000006</v>
      </c>
    </row>
    <row r="36" spans="2:5">
      <c r="B36" s="113" t="s">
        <v>249</v>
      </c>
      <c r="C36" s="20" t="s">
        <v>74</v>
      </c>
      <c r="D36" s="73">
        <f t="shared" ref="D36:D73" si="2">D35-$D$78</f>
        <v>560.82900000000006</v>
      </c>
    </row>
    <row r="37" spans="2:5">
      <c r="C37" s="20" t="s">
        <v>109</v>
      </c>
      <c r="D37" s="73">
        <f t="shared" si="2"/>
        <v>546.33350000000007</v>
      </c>
    </row>
    <row r="38" spans="2:5">
      <c r="C38" s="20" t="s">
        <v>255</v>
      </c>
      <c r="D38" s="73">
        <f t="shared" si="2"/>
        <v>531.83800000000008</v>
      </c>
    </row>
    <row r="39" spans="2:5">
      <c r="C39" s="20" t="s">
        <v>256</v>
      </c>
      <c r="D39" s="73">
        <f t="shared" si="2"/>
        <v>517.34250000000009</v>
      </c>
    </row>
    <row r="40" spans="2:5">
      <c r="C40" s="20" t="s">
        <v>257</v>
      </c>
      <c r="D40" s="73">
        <f t="shared" si="2"/>
        <v>502.84700000000009</v>
      </c>
    </row>
    <row r="41" spans="2:5">
      <c r="C41" s="20" t="s">
        <v>258</v>
      </c>
      <c r="D41" s="73">
        <f t="shared" si="2"/>
        <v>488.3515000000001</v>
      </c>
    </row>
    <row r="42" spans="2:5">
      <c r="C42" s="20" t="s">
        <v>259</v>
      </c>
      <c r="D42" s="73">
        <f t="shared" si="2"/>
        <v>473.85600000000011</v>
      </c>
    </row>
    <row r="43" spans="2:5">
      <c r="C43" s="20" t="s">
        <v>260</v>
      </c>
      <c r="D43" s="73">
        <f t="shared" si="2"/>
        <v>459.36050000000012</v>
      </c>
    </row>
    <row r="44" spans="2:5">
      <c r="C44" s="20" t="s">
        <v>261</v>
      </c>
      <c r="D44" s="73">
        <f t="shared" si="2"/>
        <v>444.86500000000012</v>
      </c>
    </row>
    <row r="45" spans="2:5">
      <c r="C45" s="20" t="s">
        <v>262</v>
      </c>
      <c r="D45" s="73">
        <f t="shared" si="2"/>
        <v>430.36950000000013</v>
      </c>
    </row>
    <row r="46" spans="2:5">
      <c r="C46" s="20" t="s">
        <v>263</v>
      </c>
      <c r="D46" s="73">
        <f t="shared" si="2"/>
        <v>415.87400000000014</v>
      </c>
    </row>
    <row r="47" spans="2:5">
      <c r="C47" s="20" t="s">
        <v>264</v>
      </c>
      <c r="D47" s="73">
        <f t="shared" si="2"/>
        <v>401.37850000000014</v>
      </c>
    </row>
    <row r="48" spans="2:5">
      <c r="C48" s="20" t="s">
        <v>265</v>
      </c>
      <c r="D48" s="73">
        <f t="shared" si="2"/>
        <v>386.88300000000015</v>
      </c>
    </row>
    <row r="49" spans="3:4">
      <c r="C49" s="20" t="s">
        <v>266</v>
      </c>
      <c r="D49" s="73">
        <f t="shared" si="2"/>
        <v>372.38750000000016</v>
      </c>
    </row>
    <row r="50" spans="3:4">
      <c r="C50" s="20" t="s">
        <v>267</v>
      </c>
      <c r="D50" s="73">
        <f t="shared" si="2"/>
        <v>357.89200000000017</v>
      </c>
    </row>
    <row r="51" spans="3:4">
      <c r="C51" s="20" t="s">
        <v>268</v>
      </c>
      <c r="D51" s="73">
        <f t="shared" si="2"/>
        <v>343.39650000000017</v>
      </c>
    </row>
    <row r="52" spans="3:4">
      <c r="C52" s="20" t="s">
        <v>269</v>
      </c>
      <c r="D52" s="73">
        <f t="shared" si="2"/>
        <v>328.90100000000018</v>
      </c>
    </row>
    <row r="53" spans="3:4">
      <c r="C53" s="20" t="s">
        <v>270</v>
      </c>
      <c r="D53" s="73">
        <f t="shared" si="2"/>
        <v>314.40550000000019</v>
      </c>
    </row>
    <row r="54" spans="3:4">
      <c r="C54" s="20" t="s">
        <v>271</v>
      </c>
      <c r="D54" s="73">
        <f t="shared" si="2"/>
        <v>299.9100000000002</v>
      </c>
    </row>
    <row r="55" spans="3:4">
      <c r="C55" s="20" t="s">
        <v>272</v>
      </c>
      <c r="D55" s="73">
        <f t="shared" si="2"/>
        <v>285.4145000000002</v>
      </c>
    </row>
    <row r="56" spans="3:4">
      <c r="C56" s="20" t="s">
        <v>273</v>
      </c>
      <c r="D56" s="73">
        <f t="shared" si="2"/>
        <v>270.91900000000021</v>
      </c>
    </row>
    <row r="57" spans="3:4">
      <c r="C57" s="20" t="s">
        <v>274</v>
      </c>
      <c r="D57" s="73">
        <f t="shared" si="2"/>
        <v>256.42350000000022</v>
      </c>
    </row>
    <row r="58" spans="3:4">
      <c r="C58" s="20" t="s">
        <v>275</v>
      </c>
      <c r="D58" s="73">
        <f t="shared" si="2"/>
        <v>241.92800000000022</v>
      </c>
    </row>
    <row r="59" spans="3:4">
      <c r="C59" s="20" t="s">
        <v>276</v>
      </c>
      <c r="D59" s="73">
        <f t="shared" si="2"/>
        <v>227.43250000000023</v>
      </c>
    </row>
    <row r="60" spans="3:4">
      <c r="C60" s="20" t="s">
        <v>277</v>
      </c>
      <c r="D60" s="73">
        <f t="shared" si="2"/>
        <v>212.93700000000024</v>
      </c>
    </row>
    <row r="61" spans="3:4">
      <c r="C61" s="20" t="s">
        <v>278</v>
      </c>
      <c r="D61" s="73">
        <f t="shared" si="2"/>
        <v>198.44150000000025</v>
      </c>
    </row>
    <row r="62" spans="3:4">
      <c r="C62" s="20" t="s">
        <v>279</v>
      </c>
      <c r="D62" s="73">
        <f t="shared" si="2"/>
        <v>183.94600000000025</v>
      </c>
    </row>
    <row r="63" spans="3:4">
      <c r="C63" s="20" t="s">
        <v>280</v>
      </c>
      <c r="D63" s="73">
        <f t="shared" si="2"/>
        <v>169.45050000000026</v>
      </c>
    </row>
    <row r="64" spans="3:4">
      <c r="C64" s="20" t="s">
        <v>281</v>
      </c>
      <c r="D64" s="73">
        <f t="shared" si="2"/>
        <v>154.95500000000027</v>
      </c>
    </row>
    <row r="65" spans="3:5">
      <c r="C65" s="20" t="s">
        <v>282</v>
      </c>
      <c r="D65" s="73">
        <f t="shared" si="2"/>
        <v>140.45950000000028</v>
      </c>
    </row>
    <row r="66" spans="3:5">
      <c r="C66" s="20" t="s">
        <v>283</v>
      </c>
      <c r="D66" s="73">
        <f t="shared" si="2"/>
        <v>125.96400000000027</v>
      </c>
    </row>
    <row r="67" spans="3:5">
      <c r="C67" s="20" t="s">
        <v>284</v>
      </c>
      <c r="D67" s="73">
        <f t="shared" si="2"/>
        <v>111.46850000000026</v>
      </c>
    </row>
    <row r="68" spans="3:5">
      <c r="C68" s="20" t="s">
        <v>285</v>
      </c>
      <c r="D68" s="73">
        <f t="shared" si="2"/>
        <v>96.973000000000255</v>
      </c>
    </row>
    <row r="69" spans="3:5">
      <c r="C69" s="20" t="s">
        <v>286</v>
      </c>
      <c r="D69" s="73">
        <f t="shared" si="2"/>
        <v>82.477500000000248</v>
      </c>
    </row>
    <row r="70" spans="3:5">
      <c r="C70" s="20" t="s">
        <v>287</v>
      </c>
      <c r="D70" s="73">
        <f t="shared" si="2"/>
        <v>67.982000000000241</v>
      </c>
    </row>
    <row r="71" spans="3:5">
      <c r="C71" s="20" t="s">
        <v>288</v>
      </c>
      <c r="D71" s="73">
        <f t="shared" si="2"/>
        <v>53.486500000000241</v>
      </c>
    </row>
    <row r="72" spans="3:5">
      <c r="C72" s="20" t="s">
        <v>289</v>
      </c>
      <c r="D72" s="73">
        <f t="shared" si="2"/>
        <v>38.991000000000241</v>
      </c>
    </row>
    <row r="73" spans="3:5">
      <c r="C73" s="20" t="s">
        <v>290</v>
      </c>
      <c r="D73" s="73">
        <f t="shared" si="2"/>
        <v>24.495500000000241</v>
      </c>
    </row>
    <row r="74" spans="3:5">
      <c r="C74" s="20" t="s">
        <v>291</v>
      </c>
      <c r="D74" s="73">
        <v>10</v>
      </c>
    </row>
    <row r="75" spans="3:5">
      <c r="C75" s="20" t="s">
        <v>292</v>
      </c>
      <c r="D75" s="73">
        <f>D73-D78</f>
        <v>10.00000000000024</v>
      </c>
      <c r="E75" s="20" t="s">
        <v>295</v>
      </c>
    </row>
    <row r="78" spans="3:5">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L7"/>
    </sheetView>
  </sheetViews>
  <sheetFormatPr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349</v>
      </c>
      <c r="C1" s="3" t="s">
        <v>303</v>
      </c>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89" t="s">
        <v>11</v>
      </c>
      <c r="B7" s="61" t="s">
        <v>159</v>
      </c>
      <c r="C7" s="60"/>
      <c r="D7" s="61" t="s">
        <v>40</v>
      </c>
      <c r="E7" s="62">
        <v>0</v>
      </c>
      <c r="F7" s="62">
        <v>0</v>
      </c>
      <c r="G7" s="62">
        <v>-0.44658523673167255</v>
      </c>
      <c r="H7" s="62">
        <v>-1.7982902856232226</v>
      </c>
      <c r="I7" s="62">
        <v>-1.7338975205332179</v>
      </c>
      <c r="J7" s="62">
        <v>0</v>
      </c>
      <c r="K7" s="62">
        <v>0</v>
      </c>
      <c r="L7" s="62">
        <v>0</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c r="A8" s="190"/>
      <c r="B8" s="61" t="s">
        <v>176</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c r="A9" s="190"/>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c r="A10" s="190"/>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c r="A11" s="190"/>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c r="A12" s="191"/>
      <c r="B12" s="125" t="s">
        <v>197</v>
      </c>
      <c r="C12" s="58"/>
      <c r="D12" s="126" t="s">
        <v>40</v>
      </c>
      <c r="E12" s="59">
        <f>SUM(E7:E11)</f>
        <v>0</v>
      </c>
      <c r="F12" s="59">
        <f t="shared" ref="F12:AW12" si="0">SUM(F7:F11)</f>
        <v>0</v>
      </c>
      <c r="G12" s="59">
        <f t="shared" si="0"/>
        <v>-0.44658523673167255</v>
      </c>
      <c r="H12" s="59">
        <f t="shared" si="0"/>
        <v>-1.7982902856232226</v>
      </c>
      <c r="I12" s="59">
        <f t="shared" si="0"/>
        <v>-1.7338975205332179</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c r="A13" s="185"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c r="A14" s="186"/>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c r="A15" s="186"/>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c r="A16" s="186"/>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c r="A17" s="186"/>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c r="A18" s="186"/>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c r="A19" s="186"/>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c r="A20" s="186"/>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c r="A21" s="186"/>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c r="A22" s="186"/>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c r="A23" s="186"/>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c r="A24" s="187"/>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c r="A25" s="75"/>
      <c r="B25" s="14"/>
    </row>
    <row r="26" spans="1:56">
      <c r="A26" s="75"/>
    </row>
    <row r="27" spans="1:56">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c r="A29" s="188" t="s">
        <v>307</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c r="A30" s="188"/>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c r="A31" s="188"/>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c r="A32" s="188"/>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c r="A33" s="188"/>
      <c r="B33" s="4" t="s">
        <v>331</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c r="A34" s="188"/>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c r="A35" s="188"/>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c r="A36" s="188"/>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c r="C37" s="36"/>
    </row>
    <row r="38" spans="1:56" ht="16.5">
      <c r="A38" s="86"/>
      <c r="C38" s="36"/>
    </row>
    <row r="39" spans="1:56" ht="16.5">
      <c r="A39" s="86">
        <v>1</v>
      </c>
      <c r="B39" s="4" t="s">
        <v>334</v>
      </c>
    </row>
    <row r="40" spans="1:56">
      <c r="B40" s="130" t="s">
        <v>155</v>
      </c>
    </row>
    <row r="41" spans="1:56">
      <c r="B41" s="4" t="s">
        <v>318</v>
      </c>
    </row>
    <row r="42" spans="1:56">
      <c r="B42" s="4" t="s">
        <v>335</v>
      </c>
    </row>
    <row r="43" spans="1:56" ht="16.5">
      <c r="A43" s="86">
        <v>2</v>
      </c>
      <c r="B43" s="70" t="s">
        <v>154</v>
      </c>
    </row>
    <row r="48" spans="1:56">
      <c r="C48" s="36"/>
    </row>
    <row r="113" spans="2:2">
      <c r="B113" s="4" t="s">
        <v>198</v>
      </c>
    </row>
    <row r="114" spans="2:2">
      <c r="B114" s="4" t="s">
        <v>197</v>
      </c>
    </row>
    <row r="115" spans="2:2">
      <c r="B115" s="4" t="s">
        <v>319</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sheetPr>
  <dimension ref="A1:D29"/>
  <sheetViews>
    <sheetView workbookViewId="0">
      <selection activeCell="B10" sqref="B10"/>
    </sheetView>
  </sheetViews>
  <sheetFormatPr defaultRowHeight="15"/>
  <cols>
    <col min="1" max="1" width="5.85546875" customWidth="1"/>
    <col min="2" max="2" width="64.85546875" customWidth="1"/>
  </cols>
  <sheetData>
    <row r="1" spans="1:3" ht="18.75">
      <c r="A1" s="1" t="s">
        <v>302</v>
      </c>
    </row>
    <row r="2" spans="1:3">
      <c r="A2" t="s">
        <v>78</v>
      </c>
    </row>
    <row r="3" spans="1:3">
      <c r="A3">
        <v>1</v>
      </c>
      <c r="B3" t="s">
        <v>350</v>
      </c>
    </row>
    <row r="4" spans="1:3">
      <c r="A4">
        <v>2</v>
      </c>
      <c r="B4" t="s">
        <v>353</v>
      </c>
    </row>
    <row r="5" spans="1:3">
      <c r="A5">
        <v>3</v>
      </c>
      <c r="B5" s="142" t="s">
        <v>344</v>
      </c>
      <c r="C5" s="136"/>
    </row>
    <row r="6" spans="1:3">
      <c r="A6">
        <v>4</v>
      </c>
      <c r="B6" s="135" t="s">
        <v>345</v>
      </c>
      <c r="C6" s="134"/>
    </row>
    <row r="7" spans="1:3">
      <c r="B7" s="133"/>
      <c r="C7" s="132"/>
    </row>
    <row r="8" spans="1:3">
      <c r="B8" s="135"/>
      <c r="C8" s="139"/>
    </row>
    <row r="9" spans="1:3" s="141" customFormat="1">
      <c r="B9" s="135"/>
      <c r="C9" s="139"/>
    </row>
    <row r="10" spans="1:3">
      <c r="B10" s="140"/>
      <c r="C10" s="139"/>
    </row>
    <row r="11" spans="1:3">
      <c r="B11" s="133"/>
      <c r="C11" s="132"/>
    </row>
    <row r="12" spans="1:3" s="141" customFormat="1">
      <c r="B12" s="135"/>
      <c r="C12" s="139"/>
    </row>
    <row r="13" spans="1:3">
      <c r="B13" s="135"/>
      <c r="C13" s="139"/>
    </row>
    <row r="14" spans="1:3">
      <c r="B14" s="135"/>
      <c r="C14" s="139"/>
    </row>
    <row r="15" spans="1:3">
      <c r="B15" s="140"/>
      <c r="C15" s="140"/>
    </row>
    <row r="16" spans="1:3">
      <c r="B16" s="133"/>
      <c r="C16" s="132"/>
    </row>
    <row r="17" spans="2:4">
      <c r="B17" s="135"/>
      <c r="C17" s="138"/>
    </row>
    <row r="18" spans="2:4">
      <c r="B18" s="135"/>
      <c r="C18" s="138"/>
    </row>
    <row r="19" spans="2:4">
      <c r="B19" s="135"/>
      <c r="C19" s="138"/>
      <c r="D19" s="141"/>
    </row>
    <row r="22" spans="2:4">
      <c r="B22" s="137"/>
    </row>
    <row r="27" spans="2:4">
      <c r="B27" s="137"/>
    </row>
    <row r="29" spans="2:4">
      <c r="B29" s="14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12" sqref="B12"/>
      <selection pane="topRight" activeCell="B12" sqref="B12"/>
      <selection pane="bottomLeft" activeCell="B12" sqref="B12"/>
      <selection pane="bottomRight" activeCell="C1" sqref="C1"/>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351</v>
      </c>
      <c r="C1" s="3" t="s">
        <v>366</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c r="B4" s="48">
        <v>16</v>
      </c>
      <c r="C4" s="44">
        <f>INDEX($E$81:$BD$81,1,$C$9+$B4-1)</f>
        <v>-2.5830753537038884</v>
      </c>
      <c r="D4" s="9"/>
      <c r="E4" s="9"/>
      <c r="F4" s="87"/>
      <c r="G4" s="9"/>
      <c r="I4" s="40"/>
      <c r="AQ4" s="22"/>
      <c r="AR4" s="22"/>
      <c r="AS4" s="22"/>
      <c r="AT4" s="22"/>
      <c r="AU4" s="22"/>
      <c r="AV4" s="22"/>
      <c r="AW4" s="22"/>
      <c r="AX4" s="22"/>
      <c r="AY4" s="22"/>
      <c r="AZ4" s="22"/>
      <c r="BA4" s="22"/>
      <c r="BB4" s="22"/>
      <c r="BC4" s="22"/>
      <c r="BD4" s="22"/>
    </row>
    <row r="5" spans="1:56">
      <c r="B5" s="48">
        <v>24</v>
      </c>
      <c r="C5" s="44">
        <f>INDEX($E$81:$BD$81,1,$C$9+$B5-1)</f>
        <v>-3.1663339809676621</v>
      </c>
      <c r="D5" s="18"/>
      <c r="E5" s="63"/>
      <c r="F5" s="9"/>
      <c r="G5" s="9"/>
      <c r="AQ5" s="22"/>
      <c r="AR5" s="22"/>
      <c r="AS5" s="22"/>
      <c r="AT5" s="22"/>
      <c r="AU5" s="22"/>
      <c r="AV5" s="22"/>
      <c r="AW5" s="22"/>
      <c r="AX5" s="22"/>
      <c r="AY5" s="22"/>
      <c r="AZ5" s="22"/>
      <c r="BA5" s="22"/>
      <c r="BB5" s="22"/>
      <c r="BC5" s="22"/>
      <c r="BD5" s="22"/>
    </row>
    <row r="6" spans="1:56">
      <c r="B6" s="48">
        <v>32</v>
      </c>
      <c r="C6" s="44">
        <f>INDEX($E$81:$BD$81,1,$C$9+$B6-1)</f>
        <v>-3.5629647506344342</v>
      </c>
      <c r="D6" s="9"/>
      <c r="E6" s="9"/>
      <c r="F6" s="9"/>
      <c r="G6" s="9"/>
      <c r="AQ6" s="22"/>
      <c r="AR6" s="22"/>
      <c r="AS6" s="22"/>
      <c r="AT6" s="22"/>
      <c r="AU6" s="22"/>
      <c r="AV6" s="22"/>
      <c r="AW6" s="22"/>
      <c r="AX6" s="22"/>
      <c r="AY6" s="22"/>
      <c r="AZ6" s="22"/>
      <c r="BA6" s="22"/>
      <c r="BB6" s="22"/>
      <c r="BC6" s="22"/>
      <c r="BD6" s="22"/>
    </row>
    <row r="7" spans="1:56">
      <c r="B7" s="48">
        <v>45</v>
      </c>
      <c r="C7" s="44">
        <f>INDEX($E$81:$BD$81,1,$C$9+$B7-1)</f>
        <v>-3.9426013984396096</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4"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9" t="s">
        <v>11</v>
      </c>
      <c r="B13" s="61" t="s">
        <v>159</v>
      </c>
      <c r="C13" s="60"/>
      <c r="D13" s="61" t="s">
        <v>40</v>
      </c>
      <c r="E13" s="62">
        <v>0</v>
      </c>
      <c r="F13" s="62">
        <v>0</v>
      </c>
      <c r="G13" s="62">
        <v>-1.6281753422508898</v>
      </c>
      <c r="H13" s="62">
        <v>-3.1470079998406391</v>
      </c>
      <c r="I13" s="62">
        <v>-3.034320660933131</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0"/>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90"/>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90"/>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90"/>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1"/>
      <c r="B18" s="125" t="s">
        <v>197</v>
      </c>
      <c r="C18" s="131"/>
      <c r="D18" s="126" t="s">
        <v>40</v>
      </c>
      <c r="E18" s="59">
        <f>SUM(E13:E17)</f>
        <v>0</v>
      </c>
      <c r="F18" s="59">
        <f t="shared" ref="F18:AW18" si="0">SUM(F13:F17)</f>
        <v>0</v>
      </c>
      <c r="G18" s="59">
        <f t="shared" si="0"/>
        <v>-1.6281753422508898</v>
      </c>
      <c r="H18" s="59">
        <f t="shared" si="0"/>
        <v>-3.1470079998406391</v>
      </c>
      <c r="I18" s="59">
        <f t="shared" si="0"/>
        <v>-3.034320660933131</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2" t="s">
        <v>301</v>
      </c>
      <c r="B19" s="61" t="s">
        <v>159</v>
      </c>
      <c r="C19" s="8"/>
      <c r="D19" s="9" t="s">
        <v>40</v>
      </c>
      <c r="E19" s="33"/>
      <c r="F19" s="33"/>
      <c r="G19" s="33">
        <f>'Baseline scenario'!G7*-1</f>
        <v>0.44658523673167255</v>
      </c>
      <c r="H19" s="33">
        <f>'Baseline scenario'!H7*-1</f>
        <v>1.7982902856232226</v>
      </c>
      <c r="I19" s="33">
        <f>'Baseline scenario'!I7*-1</f>
        <v>1.7338975205332179</v>
      </c>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2"/>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9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3"/>
      <c r="B25" s="61" t="s">
        <v>320</v>
      </c>
      <c r="C25" s="8"/>
      <c r="D25" s="9" t="s">
        <v>40</v>
      </c>
      <c r="E25" s="68">
        <f>SUM(E19:E24)</f>
        <v>0</v>
      </c>
      <c r="F25" s="68">
        <f t="shared" ref="F25:BD25" si="1">SUM(F19:F24)</f>
        <v>0</v>
      </c>
      <c r="G25" s="68">
        <f t="shared" si="1"/>
        <v>0.44658523673167255</v>
      </c>
      <c r="H25" s="68">
        <f t="shared" si="1"/>
        <v>1.7982902856232226</v>
      </c>
      <c r="I25" s="68">
        <f t="shared" si="1"/>
        <v>1.7338975205332179</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c r="A26" s="115"/>
      <c r="B26" s="57" t="s">
        <v>96</v>
      </c>
      <c r="C26" s="58" t="s">
        <v>94</v>
      </c>
      <c r="D26" s="57" t="s">
        <v>40</v>
      </c>
      <c r="E26" s="59">
        <f>E18+E25</f>
        <v>0</v>
      </c>
      <c r="F26" s="59">
        <f t="shared" ref="F26:BD26" si="2">F18+F25</f>
        <v>0</v>
      </c>
      <c r="G26" s="59">
        <f t="shared" si="2"/>
        <v>-1.1815901055192173</v>
      </c>
      <c r="H26" s="59">
        <f t="shared" si="2"/>
        <v>-1.3487177142174165</v>
      </c>
      <c r="I26" s="59">
        <f t="shared" si="2"/>
        <v>-1.3004231403999131</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6"/>
      <c r="B28" s="9" t="s">
        <v>12</v>
      </c>
      <c r="C28" s="9" t="s">
        <v>43</v>
      </c>
      <c r="D28" s="9" t="s">
        <v>40</v>
      </c>
      <c r="E28" s="34">
        <f>E26*E27</f>
        <v>0</v>
      </c>
      <c r="F28" s="34">
        <f t="shared" ref="F28:AW28" si="3">F26*F27</f>
        <v>0</v>
      </c>
      <c r="G28" s="34">
        <f t="shared" si="3"/>
        <v>-0.94527208441537391</v>
      </c>
      <c r="H28" s="34">
        <f t="shared" si="3"/>
        <v>-1.0789741713739331</v>
      </c>
      <c r="I28" s="34">
        <f t="shared" si="3"/>
        <v>-1.0403385123199305</v>
      </c>
      <c r="J28" s="34">
        <f t="shared" si="3"/>
        <v>0</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6"/>
      <c r="B29" s="9" t="s">
        <v>93</v>
      </c>
      <c r="C29" s="11" t="s">
        <v>44</v>
      </c>
      <c r="D29" s="9" t="s">
        <v>40</v>
      </c>
      <c r="E29" s="34">
        <f>E26-E28</f>
        <v>0</v>
      </c>
      <c r="F29" s="34">
        <f t="shared" ref="F29:AW29" si="4">F26-F28</f>
        <v>0</v>
      </c>
      <c r="G29" s="34">
        <f t="shared" si="4"/>
        <v>-0.23631802110384337</v>
      </c>
      <c r="H29" s="34">
        <f t="shared" si="4"/>
        <v>-0.26974354284348334</v>
      </c>
      <c r="I29" s="34">
        <f t="shared" si="4"/>
        <v>-0.26008462807998267</v>
      </c>
      <c r="J29" s="34">
        <f t="shared" si="4"/>
        <v>0</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6"/>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6"/>
      <c r="B32" s="9" t="s">
        <v>3</v>
      </c>
      <c r="C32" s="11" t="s">
        <v>55</v>
      </c>
      <c r="D32" s="9" t="s">
        <v>40</v>
      </c>
      <c r="F32" s="34"/>
      <c r="G32" s="34"/>
      <c r="H32" s="34">
        <f>$G$28/'Fixed data'!$C$7</f>
        <v>-2.1006046320341643E-2</v>
      </c>
      <c r="I32" s="34">
        <f>$G$28/'Fixed data'!$C$7</f>
        <v>-2.1006046320341643E-2</v>
      </c>
      <c r="J32" s="34">
        <f>$G$28/'Fixed data'!$C$7</f>
        <v>-2.1006046320341643E-2</v>
      </c>
      <c r="K32" s="34">
        <f>$G$28/'Fixed data'!$C$7</f>
        <v>-2.1006046320341643E-2</v>
      </c>
      <c r="L32" s="34">
        <f>$G$28/'Fixed data'!$C$7</f>
        <v>-2.1006046320341643E-2</v>
      </c>
      <c r="M32" s="34">
        <f>$G$28/'Fixed data'!$C$7</f>
        <v>-2.1006046320341643E-2</v>
      </c>
      <c r="N32" s="34">
        <f>$G$28/'Fixed data'!$C$7</f>
        <v>-2.1006046320341643E-2</v>
      </c>
      <c r="O32" s="34">
        <f>$G$28/'Fixed data'!$C$7</f>
        <v>-2.1006046320341643E-2</v>
      </c>
      <c r="P32" s="34">
        <f>$G$28/'Fixed data'!$C$7</f>
        <v>-2.1006046320341643E-2</v>
      </c>
      <c r="Q32" s="34">
        <f>$G$28/'Fixed data'!$C$7</f>
        <v>-2.1006046320341643E-2</v>
      </c>
      <c r="R32" s="34">
        <f>$G$28/'Fixed data'!$C$7</f>
        <v>-2.1006046320341643E-2</v>
      </c>
      <c r="S32" s="34">
        <f>$G$28/'Fixed data'!$C$7</f>
        <v>-2.1006046320341643E-2</v>
      </c>
      <c r="T32" s="34">
        <f>$G$28/'Fixed data'!$C$7</f>
        <v>-2.1006046320341643E-2</v>
      </c>
      <c r="U32" s="34">
        <f>$G$28/'Fixed data'!$C$7</f>
        <v>-2.1006046320341643E-2</v>
      </c>
      <c r="V32" s="34">
        <f>$G$28/'Fixed data'!$C$7</f>
        <v>-2.1006046320341643E-2</v>
      </c>
      <c r="W32" s="34">
        <f>$G$28/'Fixed data'!$C$7</f>
        <v>-2.1006046320341643E-2</v>
      </c>
      <c r="X32" s="34">
        <f>$G$28/'Fixed data'!$C$7</f>
        <v>-2.1006046320341643E-2</v>
      </c>
      <c r="Y32" s="34">
        <f>$G$28/'Fixed data'!$C$7</f>
        <v>-2.1006046320341643E-2</v>
      </c>
      <c r="Z32" s="34">
        <f>$G$28/'Fixed data'!$C$7</f>
        <v>-2.1006046320341643E-2</v>
      </c>
      <c r="AA32" s="34">
        <f>$G$28/'Fixed data'!$C$7</f>
        <v>-2.1006046320341643E-2</v>
      </c>
      <c r="AB32" s="34">
        <f>$G$28/'Fixed data'!$C$7</f>
        <v>-2.1006046320341643E-2</v>
      </c>
      <c r="AC32" s="34">
        <f>$G$28/'Fixed data'!$C$7</f>
        <v>-2.1006046320341643E-2</v>
      </c>
      <c r="AD32" s="34">
        <f>$G$28/'Fixed data'!$C$7</f>
        <v>-2.1006046320341643E-2</v>
      </c>
      <c r="AE32" s="34">
        <f>$G$28/'Fixed data'!$C$7</f>
        <v>-2.1006046320341643E-2</v>
      </c>
      <c r="AF32" s="34">
        <f>$G$28/'Fixed data'!$C$7</f>
        <v>-2.1006046320341643E-2</v>
      </c>
      <c r="AG32" s="34">
        <f>$G$28/'Fixed data'!$C$7</f>
        <v>-2.1006046320341643E-2</v>
      </c>
      <c r="AH32" s="34">
        <f>$G$28/'Fixed data'!$C$7</f>
        <v>-2.1006046320341643E-2</v>
      </c>
      <c r="AI32" s="34">
        <f>$G$28/'Fixed data'!$C$7</f>
        <v>-2.1006046320341643E-2</v>
      </c>
      <c r="AJ32" s="34">
        <f>$G$28/'Fixed data'!$C$7</f>
        <v>-2.1006046320341643E-2</v>
      </c>
      <c r="AK32" s="34">
        <f>$G$28/'Fixed data'!$C$7</f>
        <v>-2.1006046320341643E-2</v>
      </c>
      <c r="AL32" s="34">
        <f>$G$28/'Fixed data'!$C$7</f>
        <v>-2.1006046320341643E-2</v>
      </c>
      <c r="AM32" s="34">
        <f>$G$28/'Fixed data'!$C$7</f>
        <v>-2.1006046320341643E-2</v>
      </c>
      <c r="AN32" s="34">
        <f>$G$28/'Fixed data'!$C$7</f>
        <v>-2.1006046320341643E-2</v>
      </c>
      <c r="AO32" s="34">
        <f>$G$28/'Fixed data'!$C$7</f>
        <v>-2.1006046320341643E-2</v>
      </c>
      <c r="AP32" s="34">
        <f>$G$28/'Fixed data'!$C$7</f>
        <v>-2.1006046320341643E-2</v>
      </c>
      <c r="AQ32" s="34">
        <f>$G$28/'Fixed data'!$C$7</f>
        <v>-2.1006046320341643E-2</v>
      </c>
      <c r="AR32" s="34">
        <f>$G$28/'Fixed data'!$C$7</f>
        <v>-2.1006046320341643E-2</v>
      </c>
      <c r="AS32" s="34">
        <f>$G$28/'Fixed data'!$C$7</f>
        <v>-2.1006046320341643E-2</v>
      </c>
      <c r="AT32" s="34">
        <f>$G$28/'Fixed data'!$C$7</f>
        <v>-2.1006046320341643E-2</v>
      </c>
      <c r="AU32" s="34">
        <f>$G$28/'Fixed data'!$C$7</f>
        <v>-2.1006046320341643E-2</v>
      </c>
      <c r="AV32" s="34">
        <f>$G$28/'Fixed data'!$C$7</f>
        <v>-2.1006046320341643E-2</v>
      </c>
      <c r="AW32" s="34">
        <f>$G$28/'Fixed data'!$C$7</f>
        <v>-2.1006046320341643E-2</v>
      </c>
      <c r="AX32" s="34">
        <f>$G$28/'Fixed data'!$C$7</f>
        <v>-2.1006046320341643E-2</v>
      </c>
      <c r="AY32" s="34">
        <f>$G$28/'Fixed data'!$C$7</f>
        <v>-2.1006046320341643E-2</v>
      </c>
      <c r="AZ32" s="34">
        <f>$G$28/'Fixed data'!$C$7</f>
        <v>-2.1006046320341643E-2</v>
      </c>
      <c r="BA32" s="34"/>
      <c r="BB32" s="34"/>
      <c r="BC32" s="34"/>
      <c r="BD32" s="34"/>
    </row>
    <row r="33" spans="1:57" ht="16.5" hidden="1" customHeight="1" outlineLevel="1">
      <c r="A33" s="116"/>
      <c r="B33" s="9" t="s">
        <v>4</v>
      </c>
      <c r="C33" s="11" t="s">
        <v>56</v>
      </c>
      <c r="D33" s="9" t="s">
        <v>40</v>
      </c>
      <c r="F33" s="34"/>
      <c r="G33" s="34"/>
      <c r="H33" s="34"/>
      <c r="I33" s="34">
        <f>$H$28/'Fixed data'!$C$7</f>
        <v>-2.3977203808309627E-2</v>
      </c>
      <c r="J33" s="34">
        <f>$H$28/'Fixed data'!$C$7</f>
        <v>-2.3977203808309627E-2</v>
      </c>
      <c r="K33" s="34">
        <f>$H$28/'Fixed data'!$C$7</f>
        <v>-2.3977203808309627E-2</v>
      </c>
      <c r="L33" s="34">
        <f>$H$28/'Fixed data'!$C$7</f>
        <v>-2.3977203808309627E-2</v>
      </c>
      <c r="M33" s="34">
        <f>$H$28/'Fixed data'!$C$7</f>
        <v>-2.3977203808309627E-2</v>
      </c>
      <c r="N33" s="34">
        <f>$H$28/'Fixed data'!$C$7</f>
        <v>-2.3977203808309627E-2</v>
      </c>
      <c r="O33" s="34">
        <f>$H$28/'Fixed data'!$C$7</f>
        <v>-2.3977203808309627E-2</v>
      </c>
      <c r="P33" s="34">
        <f>$H$28/'Fixed data'!$C$7</f>
        <v>-2.3977203808309627E-2</v>
      </c>
      <c r="Q33" s="34">
        <f>$H$28/'Fixed data'!$C$7</f>
        <v>-2.3977203808309627E-2</v>
      </c>
      <c r="R33" s="34">
        <f>$H$28/'Fixed data'!$C$7</f>
        <v>-2.3977203808309627E-2</v>
      </c>
      <c r="S33" s="34">
        <f>$H$28/'Fixed data'!$C$7</f>
        <v>-2.3977203808309627E-2</v>
      </c>
      <c r="T33" s="34">
        <f>$H$28/'Fixed data'!$C$7</f>
        <v>-2.3977203808309627E-2</v>
      </c>
      <c r="U33" s="34">
        <f>$H$28/'Fixed data'!$C$7</f>
        <v>-2.3977203808309627E-2</v>
      </c>
      <c r="V33" s="34">
        <f>$H$28/'Fixed data'!$C$7</f>
        <v>-2.3977203808309627E-2</v>
      </c>
      <c r="W33" s="34">
        <f>$H$28/'Fixed data'!$C$7</f>
        <v>-2.3977203808309627E-2</v>
      </c>
      <c r="X33" s="34">
        <f>$H$28/'Fixed data'!$C$7</f>
        <v>-2.3977203808309627E-2</v>
      </c>
      <c r="Y33" s="34">
        <f>$H$28/'Fixed data'!$C$7</f>
        <v>-2.3977203808309627E-2</v>
      </c>
      <c r="Z33" s="34">
        <f>$H$28/'Fixed data'!$C$7</f>
        <v>-2.3977203808309627E-2</v>
      </c>
      <c r="AA33" s="34">
        <f>$H$28/'Fixed data'!$C$7</f>
        <v>-2.3977203808309627E-2</v>
      </c>
      <c r="AB33" s="34">
        <f>$H$28/'Fixed data'!$C$7</f>
        <v>-2.3977203808309627E-2</v>
      </c>
      <c r="AC33" s="34">
        <f>$H$28/'Fixed data'!$C$7</f>
        <v>-2.3977203808309627E-2</v>
      </c>
      <c r="AD33" s="34">
        <f>$H$28/'Fixed data'!$C$7</f>
        <v>-2.3977203808309627E-2</v>
      </c>
      <c r="AE33" s="34">
        <f>$H$28/'Fixed data'!$C$7</f>
        <v>-2.3977203808309627E-2</v>
      </c>
      <c r="AF33" s="34">
        <f>$H$28/'Fixed data'!$C$7</f>
        <v>-2.3977203808309627E-2</v>
      </c>
      <c r="AG33" s="34">
        <f>$H$28/'Fixed data'!$C$7</f>
        <v>-2.3977203808309627E-2</v>
      </c>
      <c r="AH33" s="34">
        <f>$H$28/'Fixed data'!$C$7</f>
        <v>-2.3977203808309627E-2</v>
      </c>
      <c r="AI33" s="34">
        <f>$H$28/'Fixed data'!$C$7</f>
        <v>-2.3977203808309627E-2</v>
      </c>
      <c r="AJ33" s="34">
        <f>$H$28/'Fixed data'!$C$7</f>
        <v>-2.3977203808309627E-2</v>
      </c>
      <c r="AK33" s="34">
        <f>$H$28/'Fixed data'!$C$7</f>
        <v>-2.3977203808309627E-2</v>
      </c>
      <c r="AL33" s="34">
        <f>$H$28/'Fixed data'!$C$7</f>
        <v>-2.3977203808309627E-2</v>
      </c>
      <c r="AM33" s="34">
        <f>$H$28/'Fixed data'!$C$7</f>
        <v>-2.3977203808309627E-2</v>
      </c>
      <c r="AN33" s="34">
        <f>$H$28/'Fixed data'!$C$7</f>
        <v>-2.3977203808309627E-2</v>
      </c>
      <c r="AO33" s="34">
        <f>$H$28/'Fixed data'!$C$7</f>
        <v>-2.3977203808309627E-2</v>
      </c>
      <c r="AP33" s="34">
        <f>$H$28/'Fixed data'!$C$7</f>
        <v>-2.3977203808309627E-2</v>
      </c>
      <c r="AQ33" s="34">
        <f>$H$28/'Fixed data'!$C$7</f>
        <v>-2.3977203808309627E-2</v>
      </c>
      <c r="AR33" s="34">
        <f>$H$28/'Fixed data'!$C$7</f>
        <v>-2.3977203808309627E-2</v>
      </c>
      <c r="AS33" s="34">
        <f>$H$28/'Fixed data'!$C$7</f>
        <v>-2.3977203808309627E-2</v>
      </c>
      <c r="AT33" s="34">
        <f>$H$28/'Fixed data'!$C$7</f>
        <v>-2.3977203808309627E-2</v>
      </c>
      <c r="AU33" s="34">
        <f>$H$28/'Fixed data'!$C$7</f>
        <v>-2.3977203808309627E-2</v>
      </c>
      <c r="AV33" s="34">
        <f>$H$28/'Fixed data'!$C$7</f>
        <v>-2.3977203808309627E-2</v>
      </c>
      <c r="AW33" s="34">
        <f>$H$28/'Fixed data'!$C$7</f>
        <v>-2.3977203808309627E-2</v>
      </c>
      <c r="AX33" s="34">
        <f>$H$28/'Fixed data'!$C$7</f>
        <v>-2.3977203808309627E-2</v>
      </c>
      <c r="AY33" s="34">
        <f>$H$28/'Fixed data'!$C$7</f>
        <v>-2.3977203808309627E-2</v>
      </c>
      <c r="AZ33" s="34">
        <f>$H$28/'Fixed data'!$C$7</f>
        <v>-2.3977203808309627E-2</v>
      </c>
      <c r="BA33" s="34">
        <f>$H$28/'Fixed data'!$C$7</f>
        <v>-2.3977203808309627E-2</v>
      </c>
      <c r="BB33" s="34"/>
      <c r="BC33" s="34"/>
      <c r="BD33" s="34"/>
    </row>
    <row r="34" spans="1:57" ht="16.5" hidden="1" customHeight="1" outlineLevel="1">
      <c r="A34" s="116"/>
      <c r="B34" s="9" t="s">
        <v>5</v>
      </c>
      <c r="C34" s="11" t="s">
        <v>57</v>
      </c>
      <c r="D34" s="9" t="s">
        <v>40</v>
      </c>
      <c r="F34" s="34"/>
      <c r="G34" s="34"/>
      <c r="H34" s="34"/>
      <c r="I34" s="34"/>
      <c r="J34" s="34">
        <f>$I$28/'Fixed data'!$C$7</f>
        <v>-2.3118633607109567E-2</v>
      </c>
      <c r="K34" s="34">
        <f>$I$28/'Fixed data'!$C$7</f>
        <v>-2.3118633607109567E-2</v>
      </c>
      <c r="L34" s="34">
        <f>$I$28/'Fixed data'!$C$7</f>
        <v>-2.3118633607109567E-2</v>
      </c>
      <c r="M34" s="34">
        <f>$I$28/'Fixed data'!$C$7</f>
        <v>-2.3118633607109567E-2</v>
      </c>
      <c r="N34" s="34">
        <f>$I$28/'Fixed data'!$C$7</f>
        <v>-2.3118633607109567E-2</v>
      </c>
      <c r="O34" s="34">
        <f>$I$28/'Fixed data'!$C$7</f>
        <v>-2.3118633607109567E-2</v>
      </c>
      <c r="P34" s="34">
        <f>$I$28/'Fixed data'!$C$7</f>
        <v>-2.3118633607109567E-2</v>
      </c>
      <c r="Q34" s="34">
        <f>$I$28/'Fixed data'!$C$7</f>
        <v>-2.3118633607109567E-2</v>
      </c>
      <c r="R34" s="34">
        <f>$I$28/'Fixed data'!$C$7</f>
        <v>-2.3118633607109567E-2</v>
      </c>
      <c r="S34" s="34">
        <f>$I$28/'Fixed data'!$C$7</f>
        <v>-2.3118633607109567E-2</v>
      </c>
      <c r="T34" s="34">
        <f>$I$28/'Fixed data'!$C$7</f>
        <v>-2.3118633607109567E-2</v>
      </c>
      <c r="U34" s="34">
        <f>$I$28/'Fixed data'!$C$7</f>
        <v>-2.3118633607109567E-2</v>
      </c>
      <c r="V34" s="34">
        <f>$I$28/'Fixed data'!$C$7</f>
        <v>-2.3118633607109567E-2</v>
      </c>
      <c r="W34" s="34">
        <f>$I$28/'Fixed data'!$C$7</f>
        <v>-2.3118633607109567E-2</v>
      </c>
      <c r="X34" s="34">
        <f>$I$28/'Fixed data'!$C$7</f>
        <v>-2.3118633607109567E-2</v>
      </c>
      <c r="Y34" s="34">
        <f>$I$28/'Fixed data'!$C$7</f>
        <v>-2.3118633607109567E-2</v>
      </c>
      <c r="Z34" s="34">
        <f>$I$28/'Fixed data'!$C$7</f>
        <v>-2.3118633607109567E-2</v>
      </c>
      <c r="AA34" s="34">
        <f>$I$28/'Fixed data'!$C$7</f>
        <v>-2.3118633607109567E-2</v>
      </c>
      <c r="AB34" s="34">
        <f>$I$28/'Fixed data'!$C$7</f>
        <v>-2.3118633607109567E-2</v>
      </c>
      <c r="AC34" s="34">
        <f>$I$28/'Fixed data'!$C$7</f>
        <v>-2.3118633607109567E-2</v>
      </c>
      <c r="AD34" s="34">
        <f>$I$28/'Fixed data'!$C$7</f>
        <v>-2.3118633607109567E-2</v>
      </c>
      <c r="AE34" s="34">
        <f>$I$28/'Fixed data'!$C$7</f>
        <v>-2.3118633607109567E-2</v>
      </c>
      <c r="AF34" s="34">
        <f>$I$28/'Fixed data'!$C$7</f>
        <v>-2.3118633607109567E-2</v>
      </c>
      <c r="AG34" s="34">
        <f>$I$28/'Fixed data'!$C$7</f>
        <v>-2.3118633607109567E-2</v>
      </c>
      <c r="AH34" s="34">
        <f>$I$28/'Fixed data'!$C$7</f>
        <v>-2.3118633607109567E-2</v>
      </c>
      <c r="AI34" s="34">
        <f>$I$28/'Fixed data'!$C$7</f>
        <v>-2.3118633607109567E-2</v>
      </c>
      <c r="AJ34" s="34">
        <f>$I$28/'Fixed data'!$C$7</f>
        <v>-2.3118633607109567E-2</v>
      </c>
      <c r="AK34" s="34">
        <f>$I$28/'Fixed data'!$C$7</f>
        <v>-2.3118633607109567E-2</v>
      </c>
      <c r="AL34" s="34">
        <f>$I$28/'Fixed data'!$C$7</f>
        <v>-2.3118633607109567E-2</v>
      </c>
      <c r="AM34" s="34">
        <f>$I$28/'Fixed data'!$C$7</f>
        <v>-2.3118633607109567E-2</v>
      </c>
      <c r="AN34" s="34">
        <f>$I$28/'Fixed data'!$C$7</f>
        <v>-2.3118633607109567E-2</v>
      </c>
      <c r="AO34" s="34">
        <f>$I$28/'Fixed data'!$C$7</f>
        <v>-2.3118633607109567E-2</v>
      </c>
      <c r="AP34" s="34">
        <f>$I$28/'Fixed data'!$C$7</f>
        <v>-2.3118633607109567E-2</v>
      </c>
      <c r="AQ34" s="34">
        <f>$I$28/'Fixed data'!$C$7</f>
        <v>-2.3118633607109567E-2</v>
      </c>
      <c r="AR34" s="34">
        <f>$I$28/'Fixed data'!$C$7</f>
        <v>-2.3118633607109567E-2</v>
      </c>
      <c r="AS34" s="34">
        <f>$I$28/'Fixed data'!$C$7</f>
        <v>-2.3118633607109567E-2</v>
      </c>
      <c r="AT34" s="34">
        <f>$I$28/'Fixed data'!$C$7</f>
        <v>-2.3118633607109567E-2</v>
      </c>
      <c r="AU34" s="34">
        <f>$I$28/'Fixed data'!$C$7</f>
        <v>-2.3118633607109567E-2</v>
      </c>
      <c r="AV34" s="34">
        <f>$I$28/'Fixed data'!$C$7</f>
        <v>-2.3118633607109567E-2</v>
      </c>
      <c r="AW34" s="34">
        <f>$I$28/'Fixed data'!$C$7</f>
        <v>-2.3118633607109567E-2</v>
      </c>
      <c r="AX34" s="34">
        <f>$I$28/'Fixed data'!$C$7</f>
        <v>-2.3118633607109567E-2</v>
      </c>
      <c r="AY34" s="34">
        <f>$I$28/'Fixed data'!$C$7</f>
        <v>-2.3118633607109567E-2</v>
      </c>
      <c r="AZ34" s="34">
        <f>$I$28/'Fixed data'!$C$7</f>
        <v>-2.3118633607109567E-2</v>
      </c>
      <c r="BA34" s="34">
        <f>$I$28/'Fixed data'!$C$7</f>
        <v>-2.3118633607109567E-2</v>
      </c>
      <c r="BB34" s="34">
        <f>$I$28/'Fixed data'!$C$7</f>
        <v>-2.3118633607109567E-2</v>
      </c>
      <c r="BC34" s="34"/>
      <c r="BD34" s="34"/>
    </row>
    <row r="35" spans="1:57" ht="16.5" hidden="1" customHeight="1" outlineLevel="1">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6"/>
      <c r="B60" s="9" t="s">
        <v>7</v>
      </c>
      <c r="C60" s="9" t="s">
        <v>61</v>
      </c>
      <c r="D60" s="9" t="s">
        <v>40</v>
      </c>
      <c r="E60" s="34">
        <f>SUM(E30:E59)</f>
        <v>0</v>
      </c>
      <c r="F60" s="34">
        <f t="shared" ref="F60:BD60" si="5">SUM(F30:F59)</f>
        <v>0</v>
      </c>
      <c r="G60" s="34">
        <f t="shared" si="5"/>
        <v>0</v>
      </c>
      <c r="H60" s="34">
        <f t="shared" si="5"/>
        <v>-2.1006046320341643E-2</v>
      </c>
      <c r="I60" s="34">
        <f t="shared" si="5"/>
        <v>-4.4983250128651273E-2</v>
      </c>
      <c r="J60" s="34">
        <f t="shared" si="5"/>
        <v>-6.8101883735760843E-2</v>
      </c>
      <c r="K60" s="34">
        <f t="shared" si="5"/>
        <v>-6.8101883735760843E-2</v>
      </c>
      <c r="L60" s="34">
        <f t="shared" si="5"/>
        <v>-6.8101883735760843E-2</v>
      </c>
      <c r="M60" s="34">
        <f t="shared" si="5"/>
        <v>-6.8101883735760843E-2</v>
      </c>
      <c r="N60" s="34">
        <f t="shared" si="5"/>
        <v>-6.8101883735760843E-2</v>
      </c>
      <c r="O60" s="34">
        <f t="shared" si="5"/>
        <v>-6.8101883735760843E-2</v>
      </c>
      <c r="P60" s="34">
        <f t="shared" si="5"/>
        <v>-6.8101883735760843E-2</v>
      </c>
      <c r="Q60" s="34">
        <f t="shared" si="5"/>
        <v>-6.8101883735760843E-2</v>
      </c>
      <c r="R60" s="34">
        <f t="shared" si="5"/>
        <v>-6.8101883735760843E-2</v>
      </c>
      <c r="S60" s="34">
        <f t="shared" si="5"/>
        <v>-6.8101883735760843E-2</v>
      </c>
      <c r="T60" s="34">
        <f t="shared" si="5"/>
        <v>-6.8101883735760843E-2</v>
      </c>
      <c r="U60" s="34">
        <f t="shared" si="5"/>
        <v>-6.8101883735760843E-2</v>
      </c>
      <c r="V60" s="34">
        <f t="shared" si="5"/>
        <v>-6.8101883735760843E-2</v>
      </c>
      <c r="W60" s="34">
        <f t="shared" si="5"/>
        <v>-6.8101883735760843E-2</v>
      </c>
      <c r="X60" s="34">
        <f t="shared" si="5"/>
        <v>-6.8101883735760843E-2</v>
      </c>
      <c r="Y60" s="34">
        <f t="shared" si="5"/>
        <v>-6.8101883735760843E-2</v>
      </c>
      <c r="Z60" s="34">
        <f t="shared" si="5"/>
        <v>-6.8101883735760843E-2</v>
      </c>
      <c r="AA60" s="34">
        <f t="shared" si="5"/>
        <v>-6.8101883735760843E-2</v>
      </c>
      <c r="AB60" s="34">
        <f t="shared" si="5"/>
        <v>-6.8101883735760843E-2</v>
      </c>
      <c r="AC60" s="34">
        <f t="shared" si="5"/>
        <v>-6.8101883735760843E-2</v>
      </c>
      <c r="AD60" s="34">
        <f t="shared" si="5"/>
        <v>-6.8101883735760843E-2</v>
      </c>
      <c r="AE60" s="34">
        <f t="shared" si="5"/>
        <v>-6.8101883735760843E-2</v>
      </c>
      <c r="AF60" s="34">
        <f t="shared" si="5"/>
        <v>-6.8101883735760843E-2</v>
      </c>
      <c r="AG60" s="34">
        <f t="shared" si="5"/>
        <v>-6.8101883735760843E-2</v>
      </c>
      <c r="AH60" s="34">
        <f t="shared" si="5"/>
        <v>-6.8101883735760843E-2</v>
      </c>
      <c r="AI60" s="34">
        <f t="shared" si="5"/>
        <v>-6.8101883735760843E-2</v>
      </c>
      <c r="AJ60" s="34">
        <f t="shared" si="5"/>
        <v>-6.8101883735760843E-2</v>
      </c>
      <c r="AK60" s="34">
        <f t="shared" si="5"/>
        <v>-6.8101883735760843E-2</v>
      </c>
      <c r="AL60" s="34">
        <f t="shared" si="5"/>
        <v>-6.8101883735760843E-2</v>
      </c>
      <c r="AM60" s="34">
        <f t="shared" si="5"/>
        <v>-6.8101883735760843E-2</v>
      </c>
      <c r="AN60" s="34">
        <f t="shared" si="5"/>
        <v>-6.8101883735760843E-2</v>
      </c>
      <c r="AO60" s="34">
        <f t="shared" si="5"/>
        <v>-6.8101883735760843E-2</v>
      </c>
      <c r="AP60" s="34">
        <f t="shared" si="5"/>
        <v>-6.8101883735760843E-2</v>
      </c>
      <c r="AQ60" s="34">
        <f t="shared" si="5"/>
        <v>-6.8101883735760843E-2</v>
      </c>
      <c r="AR60" s="34">
        <f t="shared" si="5"/>
        <v>-6.8101883735760843E-2</v>
      </c>
      <c r="AS60" s="34">
        <f t="shared" si="5"/>
        <v>-6.8101883735760843E-2</v>
      </c>
      <c r="AT60" s="34">
        <f t="shared" si="5"/>
        <v>-6.8101883735760843E-2</v>
      </c>
      <c r="AU60" s="34">
        <f t="shared" si="5"/>
        <v>-6.8101883735760843E-2</v>
      </c>
      <c r="AV60" s="34">
        <f t="shared" si="5"/>
        <v>-6.8101883735760843E-2</v>
      </c>
      <c r="AW60" s="34">
        <f t="shared" si="5"/>
        <v>-6.8101883735760843E-2</v>
      </c>
      <c r="AX60" s="34">
        <f t="shared" si="5"/>
        <v>-6.8101883735760843E-2</v>
      </c>
      <c r="AY60" s="34">
        <f t="shared" si="5"/>
        <v>-6.8101883735760843E-2</v>
      </c>
      <c r="AZ60" s="34">
        <f t="shared" si="5"/>
        <v>-6.8101883735760843E-2</v>
      </c>
      <c r="BA60" s="34">
        <f t="shared" si="5"/>
        <v>-4.7095837415419194E-2</v>
      </c>
      <c r="BB60" s="34">
        <f t="shared" si="5"/>
        <v>-2.3118633607109567E-2</v>
      </c>
      <c r="BC60" s="34">
        <f t="shared" si="5"/>
        <v>0</v>
      </c>
      <c r="BD60" s="34">
        <f t="shared" si="5"/>
        <v>0</v>
      </c>
    </row>
    <row r="61" spans="1:56" ht="17.25" hidden="1" customHeight="1" outlineLevel="1">
      <c r="A61" s="116"/>
      <c r="B61" s="9" t="s">
        <v>35</v>
      </c>
      <c r="C61" s="9" t="s">
        <v>62</v>
      </c>
      <c r="D61" s="9" t="s">
        <v>40</v>
      </c>
      <c r="E61" s="34">
        <v>0</v>
      </c>
      <c r="F61" s="34">
        <f>E62</f>
        <v>0</v>
      </c>
      <c r="G61" s="34">
        <f t="shared" ref="G61:BD61" si="6">F62</f>
        <v>0</v>
      </c>
      <c r="H61" s="34">
        <f t="shared" si="6"/>
        <v>-0.94527208441537391</v>
      </c>
      <c r="I61" s="34">
        <f t="shared" si="6"/>
        <v>-2.0032402094689656</v>
      </c>
      <c r="J61" s="34">
        <f t="shared" si="6"/>
        <v>-2.998595471660245</v>
      </c>
      <c r="K61" s="34">
        <f t="shared" si="6"/>
        <v>-2.930493587924484</v>
      </c>
      <c r="L61" s="34">
        <f t="shared" si="6"/>
        <v>-2.862391704188723</v>
      </c>
      <c r="M61" s="34">
        <f t="shared" si="6"/>
        <v>-2.794289820452962</v>
      </c>
      <c r="N61" s="34">
        <f t="shared" si="6"/>
        <v>-2.7261879367172011</v>
      </c>
      <c r="O61" s="34">
        <f t="shared" si="6"/>
        <v>-2.6580860529814401</v>
      </c>
      <c r="P61" s="34">
        <f t="shared" si="6"/>
        <v>-2.5899841692456791</v>
      </c>
      <c r="Q61" s="34">
        <f t="shared" si="6"/>
        <v>-2.5218822855099181</v>
      </c>
      <c r="R61" s="34">
        <f t="shared" si="6"/>
        <v>-2.4537804017741571</v>
      </c>
      <c r="S61" s="34">
        <f t="shared" si="6"/>
        <v>-2.3856785180383961</v>
      </c>
      <c r="T61" s="34">
        <f t="shared" si="6"/>
        <v>-2.3175766343026352</v>
      </c>
      <c r="U61" s="34">
        <f t="shared" si="6"/>
        <v>-2.2494747505668742</v>
      </c>
      <c r="V61" s="34">
        <f t="shared" si="6"/>
        <v>-2.1813728668311132</v>
      </c>
      <c r="W61" s="34">
        <f t="shared" si="6"/>
        <v>-2.1132709830953522</v>
      </c>
      <c r="X61" s="34">
        <f t="shared" si="6"/>
        <v>-2.0451690993595912</v>
      </c>
      <c r="Y61" s="34">
        <f t="shared" si="6"/>
        <v>-1.9770672156238305</v>
      </c>
      <c r="Z61" s="34">
        <f t="shared" si="6"/>
        <v>-1.9089653318880697</v>
      </c>
      <c r="AA61" s="34">
        <f t="shared" si="6"/>
        <v>-1.840863448152309</v>
      </c>
      <c r="AB61" s="34">
        <f t="shared" si="6"/>
        <v>-1.7727615644165482</v>
      </c>
      <c r="AC61" s="34">
        <f t="shared" si="6"/>
        <v>-1.7046596806807874</v>
      </c>
      <c r="AD61" s="34">
        <f t="shared" si="6"/>
        <v>-1.6365577969450267</v>
      </c>
      <c r="AE61" s="34">
        <f t="shared" si="6"/>
        <v>-1.5684559132092659</v>
      </c>
      <c r="AF61" s="34">
        <f t="shared" si="6"/>
        <v>-1.5003540294735052</v>
      </c>
      <c r="AG61" s="34">
        <f t="shared" si="6"/>
        <v>-1.4322521457377444</v>
      </c>
      <c r="AH61" s="34">
        <f t="shared" si="6"/>
        <v>-1.3641502620019836</v>
      </c>
      <c r="AI61" s="34">
        <f t="shared" si="6"/>
        <v>-1.2960483782662229</v>
      </c>
      <c r="AJ61" s="34">
        <f t="shared" si="6"/>
        <v>-1.2279464945304621</v>
      </c>
      <c r="AK61" s="34">
        <f t="shared" si="6"/>
        <v>-1.1598446107947014</v>
      </c>
      <c r="AL61" s="34">
        <f t="shared" si="6"/>
        <v>-1.0917427270589406</v>
      </c>
      <c r="AM61" s="34">
        <f t="shared" si="6"/>
        <v>-1.0236408433231798</v>
      </c>
      <c r="AN61" s="34">
        <f t="shared" si="6"/>
        <v>-0.95553895958741897</v>
      </c>
      <c r="AO61" s="34">
        <f t="shared" si="6"/>
        <v>-0.8874370758516581</v>
      </c>
      <c r="AP61" s="34">
        <f t="shared" si="6"/>
        <v>-0.81933519211589723</v>
      </c>
      <c r="AQ61" s="34">
        <f t="shared" si="6"/>
        <v>-0.75123330838013636</v>
      </c>
      <c r="AR61" s="34">
        <f t="shared" si="6"/>
        <v>-0.68313142464437548</v>
      </c>
      <c r="AS61" s="34">
        <f t="shared" si="6"/>
        <v>-0.61502954090861461</v>
      </c>
      <c r="AT61" s="34">
        <f t="shared" si="6"/>
        <v>-0.54692765717285374</v>
      </c>
      <c r="AU61" s="34">
        <f t="shared" si="6"/>
        <v>-0.47882577343709287</v>
      </c>
      <c r="AV61" s="34">
        <f t="shared" si="6"/>
        <v>-0.410723889701332</v>
      </c>
      <c r="AW61" s="34">
        <f t="shared" si="6"/>
        <v>-0.34262200596557113</v>
      </c>
      <c r="AX61" s="34">
        <f t="shared" si="6"/>
        <v>-0.27452012222981026</v>
      </c>
      <c r="AY61" s="34">
        <f t="shared" si="6"/>
        <v>-0.20641823849404942</v>
      </c>
      <c r="AZ61" s="34">
        <f t="shared" si="6"/>
        <v>-0.13831635475828857</v>
      </c>
      <c r="BA61" s="34">
        <f t="shared" si="6"/>
        <v>-7.021447102252773E-2</v>
      </c>
      <c r="BB61" s="34">
        <f t="shared" si="6"/>
        <v>-2.3118633607108537E-2</v>
      </c>
      <c r="BC61" s="34">
        <f t="shared" si="6"/>
        <v>1.0304257447302234E-15</v>
      </c>
      <c r="BD61" s="34">
        <f t="shared" si="6"/>
        <v>1.0304257447302234E-15</v>
      </c>
    </row>
    <row r="62" spans="1:56" ht="16.5" hidden="1" customHeight="1" outlineLevel="1">
      <c r="A62" s="116"/>
      <c r="B62" s="9" t="s">
        <v>34</v>
      </c>
      <c r="C62" s="9" t="s">
        <v>69</v>
      </c>
      <c r="D62" s="9" t="s">
        <v>40</v>
      </c>
      <c r="E62" s="34">
        <f t="shared" ref="E62:BD62" si="7">E28-E60+E61</f>
        <v>0</v>
      </c>
      <c r="F62" s="34">
        <f t="shared" si="7"/>
        <v>0</v>
      </c>
      <c r="G62" s="34">
        <f t="shared" si="7"/>
        <v>-0.94527208441537391</v>
      </c>
      <c r="H62" s="34">
        <f t="shared" si="7"/>
        <v>-2.0032402094689656</v>
      </c>
      <c r="I62" s="34">
        <f t="shared" si="7"/>
        <v>-2.998595471660245</v>
      </c>
      <c r="J62" s="34">
        <f t="shared" si="7"/>
        <v>-2.930493587924484</v>
      </c>
      <c r="K62" s="34">
        <f t="shared" si="7"/>
        <v>-2.862391704188723</v>
      </c>
      <c r="L62" s="34">
        <f t="shared" si="7"/>
        <v>-2.794289820452962</v>
      </c>
      <c r="M62" s="34">
        <f t="shared" si="7"/>
        <v>-2.7261879367172011</v>
      </c>
      <c r="N62" s="34">
        <f t="shared" si="7"/>
        <v>-2.6580860529814401</v>
      </c>
      <c r="O62" s="34">
        <f t="shared" si="7"/>
        <v>-2.5899841692456791</v>
      </c>
      <c r="P62" s="34">
        <f t="shared" si="7"/>
        <v>-2.5218822855099181</v>
      </c>
      <c r="Q62" s="34">
        <f t="shared" si="7"/>
        <v>-2.4537804017741571</v>
      </c>
      <c r="R62" s="34">
        <f t="shared" si="7"/>
        <v>-2.3856785180383961</v>
      </c>
      <c r="S62" s="34">
        <f t="shared" si="7"/>
        <v>-2.3175766343026352</v>
      </c>
      <c r="T62" s="34">
        <f t="shared" si="7"/>
        <v>-2.2494747505668742</v>
      </c>
      <c r="U62" s="34">
        <f t="shared" si="7"/>
        <v>-2.1813728668311132</v>
      </c>
      <c r="V62" s="34">
        <f t="shared" si="7"/>
        <v>-2.1132709830953522</v>
      </c>
      <c r="W62" s="34">
        <f t="shared" si="7"/>
        <v>-2.0451690993595912</v>
      </c>
      <c r="X62" s="34">
        <f t="shared" si="7"/>
        <v>-1.9770672156238305</v>
      </c>
      <c r="Y62" s="34">
        <f t="shared" si="7"/>
        <v>-1.9089653318880697</v>
      </c>
      <c r="Z62" s="34">
        <f t="shared" si="7"/>
        <v>-1.840863448152309</v>
      </c>
      <c r="AA62" s="34">
        <f t="shared" si="7"/>
        <v>-1.7727615644165482</v>
      </c>
      <c r="AB62" s="34">
        <f t="shared" si="7"/>
        <v>-1.7046596806807874</v>
      </c>
      <c r="AC62" s="34">
        <f t="shared" si="7"/>
        <v>-1.6365577969450267</v>
      </c>
      <c r="AD62" s="34">
        <f t="shared" si="7"/>
        <v>-1.5684559132092659</v>
      </c>
      <c r="AE62" s="34">
        <f t="shared" si="7"/>
        <v>-1.5003540294735052</v>
      </c>
      <c r="AF62" s="34">
        <f t="shared" si="7"/>
        <v>-1.4322521457377444</v>
      </c>
      <c r="AG62" s="34">
        <f t="shared" si="7"/>
        <v>-1.3641502620019836</v>
      </c>
      <c r="AH62" s="34">
        <f t="shared" si="7"/>
        <v>-1.2960483782662229</v>
      </c>
      <c r="AI62" s="34">
        <f t="shared" si="7"/>
        <v>-1.2279464945304621</v>
      </c>
      <c r="AJ62" s="34">
        <f t="shared" si="7"/>
        <v>-1.1598446107947014</v>
      </c>
      <c r="AK62" s="34">
        <f t="shared" si="7"/>
        <v>-1.0917427270589406</v>
      </c>
      <c r="AL62" s="34">
        <f t="shared" si="7"/>
        <v>-1.0236408433231798</v>
      </c>
      <c r="AM62" s="34">
        <f t="shared" si="7"/>
        <v>-0.95553895958741897</v>
      </c>
      <c r="AN62" s="34">
        <f t="shared" si="7"/>
        <v>-0.8874370758516581</v>
      </c>
      <c r="AO62" s="34">
        <f t="shared" si="7"/>
        <v>-0.81933519211589723</v>
      </c>
      <c r="AP62" s="34">
        <f t="shared" si="7"/>
        <v>-0.75123330838013636</v>
      </c>
      <c r="AQ62" s="34">
        <f t="shared" si="7"/>
        <v>-0.68313142464437548</v>
      </c>
      <c r="AR62" s="34">
        <f t="shared" si="7"/>
        <v>-0.61502954090861461</v>
      </c>
      <c r="AS62" s="34">
        <f t="shared" si="7"/>
        <v>-0.54692765717285374</v>
      </c>
      <c r="AT62" s="34">
        <f t="shared" si="7"/>
        <v>-0.47882577343709287</v>
      </c>
      <c r="AU62" s="34">
        <f t="shared" si="7"/>
        <v>-0.410723889701332</v>
      </c>
      <c r="AV62" s="34">
        <f t="shared" si="7"/>
        <v>-0.34262200596557113</v>
      </c>
      <c r="AW62" s="34">
        <f t="shared" si="7"/>
        <v>-0.27452012222981026</v>
      </c>
      <c r="AX62" s="34">
        <f t="shared" si="7"/>
        <v>-0.20641823849404942</v>
      </c>
      <c r="AY62" s="34">
        <f t="shared" si="7"/>
        <v>-0.13831635475828857</v>
      </c>
      <c r="AZ62" s="34">
        <f t="shared" si="7"/>
        <v>-7.021447102252773E-2</v>
      </c>
      <c r="BA62" s="34">
        <f t="shared" si="7"/>
        <v>-2.3118633607108537E-2</v>
      </c>
      <c r="BB62" s="34">
        <f t="shared" si="7"/>
        <v>1.0304257447302234E-15</v>
      </c>
      <c r="BC62" s="34">
        <f t="shared" si="7"/>
        <v>1.0304257447302234E-15</v>
      </c>
      <c r="BD62" s="34">
        <f t="shared" si="7"/>
        <v>1.0304257447302234E-15</v>
      </c>
    </row>
    <row r="63" spans="1:56" ht="16.5" collapsed="1">
      <c r="A63" s="116"/>
      <c r="B63" s="9" t="s">
        <v>8</v>
      </c>
      <c r="C63" s="11" t="s">
        <v>68</v>
      </c>
      <c r="D63" s="9" t="s">
        <v>40</v>
      </c>
      <c r="E63" s="34">
        <f>AVERAGE(E61:E62)*'Fixed data'!$C$3</f>
        <v>0</v>
      </c>
      <c r="F63" s="34">
        <f>AVERAGE(F61:F62)*'Fixed data'!$C$3</f>
        <v>0</v>
      </c>
      <c r="G63" s="34">
        <f>AVERAGE(G61:G62)*'Fixed data'!$C$3</f>
        <v>-2.2828320838631282E-2</v>
      </c>
      <c r="H63" s="34">
        <f>AVERAGE(H61:H62)*'Fixed data'!$C$3</f>
        <v>-7.1206571897306808E-2</v>
      </c>
      <c r="I63" s="34">
        <f>AVERAGE(I61:I62)*'Fixed data'!$C$3</f>
        <v>-0.12079433169927044</v>
      </c>
      <c r="J63" s="34">
        <f>AVERAGE(J61:J62)*'Fixed data'!$C$3</f>
        <v>-0.14318750078897122</v>
      </c>
      <c r="K63" s="34">
        <f>AVERAGE(K61:K62)*'Fixed data'!$C$3</f>
        <v>-0.13989817980453395</v>
      </c>
      <c r="L63" s="34">
        <f>AVERAGE(L61:L62)*'Fixed data'!$C$3</f>
        <v>-0.13660885882009671</v>
      </c>
      <c r="M63" s="34">
        <f>AVERAGE(M61:M62)*'Fixed data'!$C$3</f>
        <v>-0.13331953783565945</v>
      </c>
      <c r="N63" s="34">
        <f>AVERAGE(N61:N62)*'Fixed data'!$C$3</f>
        <v>-0.13003021685122221</v>
      </c>
      <c r="O63" s="34">
        <f>AVERAGE(O61:O62)*'Fixed data'!$C$3</f>
        <v>-0.12674089586678491</v>
      </c>
      <c r="P63" s="34">
        <f>AVERAGE(P61:P62)*'Fixed data'!$C$3</f>
        <v>-0.12345157488234769</v>
      </c>
      <c r="Q63" s="34">
        <f>AVERAGE(Q61:Q62)*'Fixed data'!$C$3</f>
        <v>-0.12016225389791041</v>
      </c>
      <c r="R63" s="34">
        <f>AVERAGE(R61:R62)*'Fixed data'!$C$3</f>
        <v>-0.11687293291347318</v>
      </c>
      <c r="S63" s="34">
        <f>AVERAGE(S61:S62)*'Fixed data'!$C$3</f>
        <v>-0.1135836119290359</v>
      </c>
      <c r="T63" s="34">
        <f>AVERAGE(T61:T62)*'Fixed data'!$C$3</f>
        <v>-0.11029429094459867</v>
      </c>
      <c r="U63" s="34">
        <f>AVERAGE(U61:U62)*'Fixed data'!$C$3</f>
        <v>-0.10700496996016139</v>
      </c>
      <c r="V63" s="34">
        <f>AVERAGE(V61:V62)*'Fixed data'!$C$3</f>
        <v>-0.10371564897572416</v>
      </c>
      <c r="W63" s="34">
        <f>AVERAGE(W61:W62)*'Fixed data'!$C$3</f>
        <v>-0.10042632799128688</v>
      </c>
      <c r="X63" s="34">
        <f>AVERAGE(X61:X62)*'Fixed data'!$C$3</f>
        <v>-9.7137007006849643E-2</v>
      </c>
      <c r="Y63" s="34">
        <f>AVERAGE(Y61:Y62)*'Fixed data'!$C$3</f>
        <v>-9.3847686022412391E-2</v>
      </c>
      <c r="Z63" s="34">
        <f>AVERAGE(Z61:Z62)*'Fixed data'!$C$3</f>
        <v>-9.0558365037975153E-2</v>
      </c>
      <c r="AA63" s="34">
        <f>AVERAGE(AA61:AA62)*'Fixed data'!$C$3</f>
        <v>-8.72690440535379E-2</v>
      </c>
      <c r="AB63" s="34">
        <f>AVERAGE(AB61:AB62)*'Fixed data'!$C$3</f>
        <v>-8.3979723069100662E-2</v>
      </c>
      <c r="AC63" s="34">
        <f>AVERAGE(AC61:AC62)*'Fixed data'!$C$3</f>
        <v>-8.069040208466341E-2</v>
      </c>
      <c r="AD63" s="34">
        <f>AVERAGE(AD61:AD62)*'Fixed data'!$C$3</f>
        <v>-7.7401081100226171E-2</v>
      </c>
      <c r="AE63" s="34">
        <f>AVERAGE(AE61:AE62)*'Fixed data'!$C$3</f>
        <v>-7.4111760115788919E-2</v>
      </c>
      <c r="AF63" s="34">
        <f>AVERAGE(AF61:AF62)*'Fixed data'!$C$3</f>
        <v>-7.082243913135168E-2</v>
      </c>
      <c r="AG63" s="34">
        <f>AVERAGE(AG61:AG62)*'Fixed data'!$C$3</f>
        <v>-6.7533118146914428E-2</v>
      </c>
      <c r="AH63" s="34">
        <f>AVERAGE(AH61:AH62)*'Fixed data'!$C$3</f>
        <v>-6.424379716247719E-2</v>
      </c>
      <c r="AI63" s="34">
        <f>AVERAGE(AI61:AI62)*'Fixed data'!$C$3</f>
        <v>-6.0954476178039937E-2</v>
      </c>
      <c r="AJ63" s="34">
        <f>AVERAGE(AJ61:AJ62)*'Fixed data'!$C$3</f>
        <v>-5.7665155193602706E-2</v>
      </c>
      <c r="AK63" s="34">
        <f>AVERAGE(AK61:AK62)*'Fixed data'!$C$3</f>
        <v>-5.4375834209165454E-2</v>
      </c>
      <c r="AL63" s="34">
        <f>AVERAGE(AL61:AL62)*'Fixed data'!$C$3</f>
        <v>-5.1086513224728215E-2</v>
      </c>
      <c r="AM63" s="34">
        <f>AVERAGE(AM61:AM62)*'Fixed data'!$C$3</f>
        <v>-4.7797192240290963E-2</v>
      </c>
      <c r="AN63" s="34">
        <f>AVERAGE(AN61:AN62)*'Fixed data'!$C$3</f>
        <v>-4.4507871255853718E-2</v>
      </c>
      <c r="AO63" s="34">
        <f>AVERAGE(AO61:AO62)*'Fixed data'!$C$3</f>
        <v>-4.1218550271416458E-2</v>
      </c>
      <c r="AP63" s="34">
        <f>AVERAGE(AP61:AP62)*'Fixed data'!$C$3</f>
        <v>-3.7929229286979213E-2</v>
      </c>
      <c r="AQ63" s="34">
        <f>AVERAGE(AQ61:AQ62)*'Fixed data'!$C$3</f>
        <v>-3.4639908302541961E-2</v>
      </c>
      <c r="AR63" s="34">
        <f>AVERAGE(AR61:AR62)*'Fixed data'!$C$3</f>
        <v>-3.1350587318104715E-2</v>
      </c>
      <c r="AS63" s="34">
        <f>AVERAGE(AS61:AS62)*'Fixed data'!$C$3</f>
        <v>-2.806126633366746E-2</v>
      </c>
      <c r="AT63" s="34">
        <f>AVERAGE(AT61:AT62)*'Fixed data'!$C$3</f>
        <v>-2.4771945349230214E-2</v>
      </c>
      <c r="AU63" s="34">
        <f>AVERAGE(AU61:AU62)*'Fixed data'!$C$3</f>
        <v>-2.1482624364792962E-2</v>
      </c>
      <c r="AV63" s="34">
        <f>AVERAGE(AV61:AV62)*'Fixed data'!$C$3</f>
        <v>-1.8193303380355713E-2</v>
      </c>
      <c r="AW63" s="34">
        <f>AVERAGE(AW61:AW62)*'Fixed data'!$C$3</f>
        <v>-1.4903982395918461E-2</v>
      </c>
      <c r="AX63" s="34">
        <f>AVERAGE(AX61:AX62)*'Fixed data'!$C$3</f>
        <v>-1.161466141148121E-2</v>
      </c>
      <c r="AY63" s="34">
        <f>AVERAGE(AY61:AY62)*'Fixed data'!$C$3</f>
        <v>-8.3253404270439632E-3</v>
      </c>
      <c r="AZ63" s="34">
        <f>AVERAGE(AZ61:AZ62)*'Fixed data'!$C$3</f>
        <v>-5.0360194426067144E-3</v>
      </c>
      <c r="BA63" s="34">
        <f>AVERAGE(BA61:BA62)*'Fixed data'!$C$3</f>
        <v>-2.2539944768057156E-3</v>
      </c>
      <c r="BB63" s="34">
        <f>AVERAGE(BB61:BB62)*'Fixed data'!$C$3</f>
        <v>-5.5831500161164635E-4</v>
      </c>
      <c r="BC63" s="34">
        <f>AVERAGE(BC61:BC62)*'Fixed data'!$C$3</f>
        <v>4.9769563470469792E-17</v>
      </c>
      <c r="BD63" s="34">
        <f>AVERAGE(BD61:BD62)*'Fixed data'!$C$3</f>
        <v>4.9769563470469792E-17</v>
      </c>
    </row>
    <row r="64" spans="1:56" ht="15.75" thickBot="1">
      <c r="A64" s="115"/>
      <c r="B64" s="12" t="s">
        <v>95</v>
      </c>
      <c r="C64" s="12" t="s">
        <v>45</v>
      </c>
      <c r="D64" s="12" t="s">
        <v>40</v>
      </c>
      <c r="E64" s="53">
        <f t="shared" ref="E64:BD64" si="8">E29+E60+E63</f>
        <v>0</v>
      </c>
      <c r="F64" s="53">
        <f t="shared" si="8"/>
        <v>0</v>
      </c>
      <c r="G64" s="53">
        <f t="shared" si="8"/>
        <v>-0.25914634194247466</v>
      </c>
      <c r="H64" s="53">
        <f t="shared" si="8"/>
        <v>-0.36195616106113182</v>
      </c>
      <c r="I64" s="53">
        <f t="shared" si="8"/>
        <v>-0.42586220990790441</v>
      </c>
      <c r="J64" s="53">
        <f t="shared" si="8"/>
        <v>-0.21128938452473206</v>
      </c>
      <c r="K64" s="53">
        <f t="shared" si="8"/>
        <v>-0.20800006354029479</v>
      </c>
      <c r="L64" s="53">
        <f t="shared" si="8"/>
        <v>-0.20471074255585756</v>
      </c>
      <c r="M64" s="53">
        <f t="shared" si="8"/>
        <v>-0.20142142157142029</v>
      </c>
      <c r="N64" s="53">
        <f t="shared" si="8"/>
        <v>-0.19813210058698305</v>
      </c>
      <c r="O64" s="53">
        <f t="shared" si="8"/>
        <v>-0.19484277960254576</v>
      </c>
      <c r="P64" s="53">
        <f t="shared" si="8"/>
        <v>-0.19155345861810852</v>
      </c>
      <c r="Q64" s="53">
        <f t="shared" si="8"/>
        <v>-0.18826413763367125</v>
      </c>
      <c r="R64" s="53">
        <f t="shared" si="8"/>
        <v>-0.18497481664923404</v>
      </c>
      <c r="S64" s="53">
        <f t="shared" si="8"/>
        <v>-0.18168549566479675</v>
      </c>
      <c r="T64" s="53">
        <f t="shared" si="8"/>
        <v>-0.17839617468035951</v>
      </c>
      <c r="U64" s="53">
        <f t="shared" si="8"/>
        <v>-0.17510685369592222</v>
      </c>
      <c r="V64" s="53">
        <f t="shared" si="8"/>
        <v>-0.171817532711485</v>
      </c>
      <c r="W64" s="53">
        <f t="shared" si="8"/>
        <v>-0.16852821172704774</v>
      </c>
      <c r="X64" s="53">
        <f t="shared" si="8"/>
        <v>-0.1652388907426105</v>
      </c>
      <c r="Y64" s="53">
        <f t="shared" si="8"/>
        <v>-0.16194956975817323</v>
      </c>
      <c r="Z64" s="53">
        <f t="shared" si="8"/>
        <v>-0.158660248773736</v>
      </c>
      <c r="AA64" s="53">
        <f t="shared" si="8"/>
        <v>-0.15537092778929873</v>
      </c>
      <c r="AB64" s="53">
        <f t="shared" si="8"/>
        <v>-0.15208160680486149</v>
      </c>
      <c r="AC64" s="53">
        <f t="shared" si="8"/>
        <v>-0.14879228582042425</v>
      </c>
      <c r="AD64" s="53">
        <f t="shared" si="8"/>
        <v>-0.14550296483598701</v>
      </c>
      <c r="AE64" s="53">
        <f t="shared" si="8"/>
        <v>-0.14221364385154978</v>
      </c>
      <c r="AF64" s="53">
        <f t="shared" si="8"/>
        <v>-0.13892432286711254</v>
      </c>
      <c r="AG64" s="53">
        <f t="shared" si="8"/>
        <v>-0.13563500188267527</v>
      </c>
      <c r="AH64" s="53">
        <f t="shared" si="8"/>
        <v>-0.13234568089823803</v>
      </c>
      <c r="AI64" s="53">
        <f t="shared" si="8"/>
        <v>-0.12905635991380077</v>
      </c>
      <c r="AJ64" s="53">
        <f t="shared" si="8"/>
        <v>-0.12576703892936356</v>
      </c>
      <c r="AK64" s="53">
        <f t="shared" si="8"/>
        <v>-0.12247771794492629</v>
      </c>
      <c r="AL64" s="53">
        <f t="shared" si="8"/>
        <v>-0.11918839696048905</v>
      </c>
      <c r="AM64" s="53">
        <f t="shared" si="8"/>
        <v>-0.11589907597605181</v>
      </c>
      <c r="AN64" s="53">
        <f t="shared" si="8"/>
        <v>-0.11260975499161456</v>
      </c>
      <c r="AO64" s="53">
        <f t="shared" si="8"/>
        <v>-0.10932043400717731</v>
      </c>
      <c r="AP64" s="53">
        <f t="shared" si="8"/>
        <v>-0.10603111302274006</v>
      </c>
      <c r="AQ64" s="53">
        <f t="shared" si="8"/>
        <v>-0.1027417920383028</v>
      </c>
      <c r="AR64" s="53">
        <f t="shared" si="8"/>
        <v>-9.9452471053865565E-2</v>
      </c>
      <c r="AS64" s="53">
        <f t="shared" si="8"/>
        <v>-9.6163150069428299E-2</v>
      </c>
      <c r="AT64" s="53">
        <f t="shared" si="8"/>
        <v>-9.2873829084991061E-2</v>
      </c>
      <c r="AU64" s="53">
        <f t="shared" si="8"/>
        <v>-8.9584508100553809E-2</v>
      </c>
      <c r="AV64" s="53">
        <f t="shared" si="8"/>
        <v>-8.6295187116116556E-2</v>
      </c>
      <c r="AW64" s="53">
        <f t="shared" si="8"/>
        <v>-8.3005866131679304E-2</v>
      </c>
      <c r="AX64" s="53">
        <f t="shared" si="8"/>
        <v>-7.9716545147242052E-2</v>
      </c>
      <c r="AY64" s="53">
        <f t="shared" si="8"/>
        <v>-7.6427224162804813E-2</v>
      </c>
      <c r="AZ64" s="53">
        <f t="shared" si="8"/>
        <v>-7.3137903178367561E-2</v>
      </c>
      <c r="BA64" s="53">
        <f t="shared" si="8"/>
        <v>-4.9349831892224909E-2</v>
      </c>
      <c r="BB64" s="53">
        <f t="shared" si="8"/>
        <v>-2.3676948608721212E-2</v>
      </c>
      <c r="BC64" s="53">
        <f t="shared" si="8"/>
        <v>4.9769563470469792E-17</v>
      </c>
      <c r="BD64" s="53">
        <f t="shared" si="8"/>
        <v>4.9769563470469792E-17</v>
      </c>
    </row>
    <row r="65" spans="1:56" ht="12.75" customHeight="1">
      <c r="A65" s="185"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6"/>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6"/>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c r="A68" s="186"/>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c r="A69" s="186"/>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6"/>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6"/>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6"/>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6"/>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7"/>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5"/>
      <c r="B77" s="14" t="s">
        <v>16</v>
      </c>
      <c r="C77" s="14"/>
      <c r="D77" s="14" t="s">
        <v>40</v>
      </c>
      <c r="E77" s="54">
        <f>IF('Fixed data'!$G$19=FALSE,E64+E76,E64)</f>
        <v>0</v>
      </c>
      <c r="F77" s="54">
        <f>IF('Fixed data'!$G$19=FALSE,F64+F76,F64)</f>
        <v>0</v>
      </c>
      <c r="G77" s="54">
        <f>IF('Fixed data'!$G$19=FALSE,G64+G76,G64)</f>
        <v>-0.25914634194247466</v>
      </c>
      <c r="H77" s="54">
        <f>IF('Fixed data'!$G$19=FALSE,H64+H76,H64)</f>
        <v>-0.36195616106113182</v>
      </c>
      <c r="I77" s="54">
        <f>IF('Fixed data'!$G$19=FALSE,I64+I76,I64)</f>
        <v>-0.42586220990790441</v>
      </c>
      <c r="J77" s="54">
        <f>IF('Fixed data'!$G$19=FALSE,J64+J76,J64)</f>
        <v>-0.21128938452473206</v>
      </c>
      <c r="K77" s="54">
        <f>IF('Fixed data'!$G$19=FALSE,K64+K76,K64)</f>
        <v>-0.20800006354029479</v>
      </c>
      <c r="L77" s="54">
        <f>IF('Fixed data'!$G$19=FALSE,L64+L76,L64)</f>
        <v>-0.20471074255585756</v>
      </c>
      <c r="M77" s="54">
        <f>IF('Fixed data'!$G$19=FALSE,M64+M76,M64)</f>
        <v>-0.20142142157142029</v>
      </c>
      <c r="N77" s="54">
        <f>IF('Fixed data'!$G$19=FALSE,N64+N76,N64)</f>
        <v>-0.19813210058698305</v>
      </c>
      <c r="O77" s="54">
        <f>IF('Fixed data'!$G$19=FALSE,O64+O76,O64)</f>
        <v>-0.19484277960254576</v>
      </c>
      <c r="P77" s="54">
        <f>IF('Fixed data'!$G$19=FALSE,P64+P76,P64)</f>
        <v>-0.19155345861810852</v>
      </c>
      <c r="Q77" s="54">
        <f>IF('Fixed data'!$G$19=FALSE,Q64+Q76,Q64)</f>
        <v>-0.18826413763367125</v>
      </c>
      <c r="R77" s="54">
        <f>IF('Fixed data'!$G$19=FALSE,R64+R76,R64)</f>
        <v>-0.18497481664923404</v>
      </c>
      <c r="S77" s="54">
        <f>IF('Fixed data'!$G$19=FALSE,S64+S76,S64)</f>
        <v>-0.18168549566479675</v>
      </c>
      <c r="T77" s="54">
        <f>IF('Fixed data'!$G$19=FALSE,T64+T76,T64)</f>
        <v>-0.17839617468035951</v>
      </c>
      <c r="U77" s="54">
        <f>IF('Fixed data'!$G$19=FALSE,U64+U76,U64)</f>
        <v>-0.17510685369592222</v>
      </c>
      <c r="V77" s="54">
        <f>IF('Fixed data'!$G$19=FALSE,V64+V76,V64)</f>
        <v>-0.171817532711485</v>
      </c>
      <c r="W77" s="54">
        <f>IF('Fixed data'!$G$19=FALSE,W64+W76,W64)</f>
        <v>-0.16852821172704774</v>
      </c>
      <c r="X77" s="54">
        <f>IF('Fixed data'!$G$19=FALSE,X64+X76,X64)</f>
        <v>-0.1652388907426105</v>
      </c>
      <c r="Y77" s="54">
        <f>IF('Fixed data'!$G$19=FALSE,Y64+Y76,Y64)</f>
        <v>-0.16194956975817323</v>
      </c>
      <c r="Z77" s="54">
        <f>IF('Fixed data'!$G$19=FALSE,Z64+Z76,Z64)</f>
        <v>-0.158660248773736</v>
      </c>
      <c r="AA77" s="54">
        <f>IF('Fixed data'!$G$19=FALSE,AA64+AA76,AA64)</f>
        <v>-0.15537092778929873</v>
      </c>
      <c r="AB77" s="54">
        <f>IF('Fixed data'!$G$19=FALSE,AB64+AB76,AB64)</f>
        <v>-0.15208160680486149</v>
      </c>
      <c r="AC77" s="54">
        <f>IF('Fixed data'!$G$19=FALSE,AC64+AC76,AC64)</f>
        <v>-0.14879228582042425</v>
      </c>
      <c r="AD77" s="54">
        <f>IF('Fixed data'!$G$19=FALSE,AD64+AD76,AD64)</f>
        <v>-0.14550296483598701</v>
      </c>
      <c r="AE77" s="54">
        <f>IF('Fixed data'!$G$19=FALSE,AE64+AE76,AE64)</f>
        <v>-0.14221364385154978</v>
      </c>
      <c r="AF77" s="54">
        <f>IF('Fixed data'!$G$19=FALSE,AF64+AF76,AF64)</f>
        <v>-0.13892432286711254</v>
      </c>
      <c r="AG77" s="54">
        <f>IF('Fixed data'!$G$19=FALSE,AG64+AG76,AG64)</f>
        <v>-0.13563500188267527</v>
      </c>
      <c r="AH77" s="54">
        <f>IF('Fixed data'!$G$19=FALSE,AH64+AH76,AH64)</f>
        <v>-0.13234568089823803</v>
      </c>
      <c r="AI77" s="54">
        <f>IF('Fixed data'!$G$19=FALSE,AI64+AI76,AI64)</f>
        <v>-0.12905635991380077</v>
      </c>
      <c r="AJ77" s="54">
        <f>IF('Fixed data'!$G$19=FALSE,AJ64+AJ76,AJ64)</f>
        <v>-0.12576703892936356</v>
      </c>
      <c r="AK77" s="54">
        <f>IF('Fixed data'!$G$19=FALSE,AK64+AK76,AK64)</f>
        <v>-0.12247771794492629</v>
      </c>
      <c r="AL77" s="54">
        <f>IF('Fixed data'!$G$19=FALSE,AL64+AL76,AL64)</f>
        <v>-0.11918839696048905</v>
      </c>
      <c r="AM77" s="54">
        <f>IF('Fixed data'!$G$19=FALSE,AM64+AM76,AM64)</f>
        <v>-0.11589907597605181</v>
      </c>
      <c r="AN77" s="54">
        <f>IF('Fixed data'!$G$19=FALSE,AN64+AN76,AN64)</f>
        <v>-0.11260975499161456</v>
      </c>
      <c r="AO77" s="54">
        <f>IF('Fixed data'!$G$19=FALSE,AO64+AO76,AO64)</f>
        <v>-0.10932043400717731</v>
      </c>
      <c r="AP77" s="54">
        <f>IF('Fixed data'!$G$19=FALSE,AP64+AP76,AP64)</f>
        <v>-0.10603111302274006</v>
      </c>
      <c r="AQ77" s="54">
        <f>IF('Fixed data'!$G$19=FALSE,AQ64+AQ76,AQ64)</f>
        <v>-0.1027417920383028</v>
      </c>
      <c r="AR77" s="54">
        <f>IF('Fixed data'!$G$19=FALSE,AR64+AR76,AR64)</f>
        <v>-9.9452471053865565E-2</v>
      </c>
      <c r="AS77" s="54">
        <f>IF('Fixed data'!$G$19=FALSE,AS64+AS76,AS64)</f>
        <v>-9.6163150069428299E-2</v>
      </c>
      <c r="AT77" s="54">
        <f>IF('Fixed data'!$G$19=FALSE,AT64+AT76,AT64)</f>
        <v>-9.2873829084991061E-2</v>
      </c>
      <c r="AU77" s="54">
        <f>IF('Fixed data'!$G$19=FALSE,AU64+AU76,AU64)</f>
        <v>-8.9584508100553809E-2</v>
      </c>
      <c r="AV77" s="54">
        <f>IF('Fixed data'!$G$19=FALSE,AV64+AV76,AV64)</f>
        <v>-8.6295187116116556E-2</v>
      </c>
      <c r="AW77" s="54">
        <f>IF('Fixed data'!$G$19=FALSE,AW64+AW76,AW64)</f>
        <v>-8.3005866131679304E-2</v>
      </c>
      <c r="AX77" s="54">
        <f>IF('Fixed data'!$G$19=FALSE,AX64+AX76,AX64)</f>
        <v>-7.9716545147242052E-2</v>
      </c>
      <c r="AY77" s="54">
        <f>IF('Fixed data'!$G$19=FALSE,AY64+AY76,AY64)</f>
        <v>-7.6427224162804813E-2</v>
      </c>
      <c r="AZ77" s="54">
        <f>IF('Fixed data'!$G$19=FALSE,AZ64+AZ76,AZ64)</f>
        <v>-7.3137903178367561E-2</v>
      </c>
      <c r="BA77" s="54">
        <f>IF('Fixed data'!$G$19=FALSE,BA64+BA76,BA64)</f>
        <v>-4.9349831892224909E-2</v>
      </c>
      <c r="BB77" s="54">
        <f>IF('Fixed data'!$G$19=FALSE,BB64+BB76,BB64)</f>
        <v>-2.3676948608721212E-2</v>
      </c>
      <c r="BC77" s="54">
        <f>IF('Fixed data'!$G$19=FALSE,BC64+BC76,BC64)</f>
        <v>4.9769563470469792E-17</v>
      </c>
      <c r="BD77" s="54">
        <f>IF('Fixed data'!$G$19=FALSE,BD64+BD76,BD64)</f>
        <v>4.9769563470469792E-17</v>
      </c>
    </row>
    <row r="78" spans="1:56" ht="15.75" outlineLevel="1">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5"/>
      <c r="B80" s="11" t="s">
        <v>17</v>
      </c>
      <c r="C80" s="14"/>
      <c r="D80" s="9" t="s">
        <v>40</v>
      </c>
      <c r="E80" s="55">
        <f>IF('Fixed data'!$G$19=TRUE,(E77-SUM(E70:E71))*E78+SUM(E70:E71)*E79,E77*E78)</f>
        <v>0</v>
      </c>
      <c r="F80" s="55">
        <f t="shared" ref="F80:BD80" si="10">F77*F78</f>
        <v>0</v>
      </c>
      <c r="G80" s="55">
        <f t="shared" si="10"/>
        <v>-0.23373515281556609</v>
      </c>
      <c r="H80" s="55">
        <f t="shared" si="10"/>
        <v>-0.31542388332433596</v>
      </c>
      <c r="I80" s="55">
        <f t="shared" si="10"/>
        <v>-0.35856455352152783</v>
      </c>
      <c r="J80" s="55">
        <f t="shared" si="10"/>
        <v>-0.17188405044625807</v>
      </c>
      <c r="K80" s="55">
        <f t="shared" si="10"/>
        <v>-0.16348616976433172</v>
      </c>
      <c r="L80" s="55">
        <f t="shared" si="10"/>
        <v>-0.15545970357852801</v>
      </c>
      <c r="M80" s="55">
        <f t="shared" si="10"/>
        <v>-0.14778913546941233</v>
      </c>
      <c r="N80" s="55">
        <f t="shared" si="10"/>
        <v>-0.14045957370594928</v>
      </c>
      <c r="O80" s="55">
        <f t="shared" si="10"/>
        <v>-0.13345672673985637</v>
      </c>
      <c r="P80" s="55">
        <f t="shared" si="10"/>
        <v>-0.12676687964298203</v>
      </c>
      <c r="Q80" s="55">
        <f t="shared" si="10"/>
        <v>-0.12037687145195124</v>
      </c>
      <c r="R80" s="55">
        <f t="shared" si="10"/>
        <v>-0.11427407338566314</v>
      </c>
      <c r="S80" s="55">
        <f t="shared" si="10"/>
        <v>-0.10844636790251486</v>
      </c>
      <c r="T80" s="55">
        <f t="shared" si="10"/>
        <v>-0.10288212856546722</v>
      </c>
      <c r="U80" s="55">
        <f t="shared" si="10"/>
        <v>-9.7570200684265446E-2</v>
      </c>
      <c r="V80" s="55">
        <f t="shared" si="10"/>
        <v>-9.2499882705278813E-2</v>
      </c>
      <c r="W80" s="55">
        <f t="shared" si="10"/>
        <v>-8.7660908320531805E-2</v>
      </c>
      <c r="X80" s="55">
        <f t="shared" si="10"/>
        <v>-8.3043429268568239E-2</v>
      </c>
      <c r="Y80" s="55">
        <f t="shared" si="10"/>
        <v>-7.8637998800816317E-2</v>
      </c>
      <c r="Z80" s="55">
        <f t="shared" si="10"/>
        <v>-7.4435555788113172E-2</v>
      </c>
      <c r="AA80" s="55">
        <f t="shared" si="10"/>
        <v>-7.0427409443000244E-2</v>
      </c>
      <c r="AB80" s="55">
        <f t="shared" si="10"/>
        <v>-6.6605224634318061E-2</v>
      </c>
      <c r="AC80" s="55">
        <f t="shared" si="10"/>
        <v>-6.2961007771512173E-2</v>
      </c>
      <c r="AD80" s="55">
        <f t="shared" si="10"/>
        <v>-5.9487093236913008E-2</v>
      </c>
      <c r="AE80" s="55">
        <f t="shared" si="10"/>
        <v>-5.6176130345070123E-2</v>
      </c>
      <c r="AF80" s="55">
        <f t="shared" si="10"/>
        <v>-5.302107080901039E-2</v>
      </c>
      <c r="AG80" s="55">
        <f t="shared" si="10"/>
        <v>-5.0015156694047831E-2</v>
      </c>
      <c r="AH80" s="55">
        <f t="shared" si="10"/>
        <v>-4.7151908840503735E-2</v>
      </c>
      <c r="AI80" s="55">
        <f t="shared" si="10"/>
        <v>-5.1620884966801311E-2</v>
      </c>
      <c r="AJ80" s="55">
        <f t="shared" si="10"/>
        <v>-4.8839998890017347E-2</v>
      </c>
      <c r="AK80" s="55">
        <f t="shared" si="10"/>
        <v>-4.6177314305433488E-2</v>
      </c>
      <c r="AL80" s="55">
        <f t="shared" si="10"/>
        <v>-4.3628304815888079E-2</v>
      </c>
      <c r="AM80" s="55">
        <f t="shared" si="10"/>
        <v>-4.1188607423221731E-2</v>
      </c>
      <c r="AN80" s="55">
        <f t="shared" si="10"/>
        <v>-3.8854016849796107E-2</v>
      </c>
      <c r="AO80" s="55">
        <f t="shared" si="10"/>
        <v>-3.6620480052180465E-2</v>
      </c>
      <c r="AP80" s="55">
        <f t="shared" si="10"/>
        <v>-3.4484090920629325E-2</v>
      </c>
      <c r="AQ80" s="55">
        <f t="shared" si="10"/>
        <v>-3.2441085158182607E-2</v>
      </c>
      <c r="AR80" s="55">
        <f t="shared" si="10"/>
        <v>-3.04878353334215E-2</v>
      </c>
      <c r="AS80" s="55">
        <f t="shared" si="10"/>
        <v>-2.8620846101108179E-2</v>
      </c>
      <c r="AT80" s="55">
        <f t="shared" si="10"/>
        <v>-2.683674958512711E-2</v>
      </c>
      <c r="AU80" s="55">
        <f t="shared" si="10"/>
        <v>-2.5132300918327525E-2</v>
      </c>
      <c r="AV80" s="55">
        <f t="shared" si="10"/>
        <v>-2.3504373934044295E-2</v>
      </c>
      <c r="AW80" s="55">
        <f t="shared" si="10"/>
        <v>-2.1949957004245187E-2</v>
      </c>
      <c r="AX80" s="55">
        <f t="shared" si="10"/>
        <v>-2.046614901941822E-2</v>
      </c>
      <c r="AY80" s="55">
        <f t="shared" si="10"/>
        <v>-1.9050155505473041E-2</v>
      </c>
      <c r="AZ80" s="55">
        <f t="shared" si="10"/>
        <v>-1.7699284873085346E-2</v>
      </c>
      <c r="BA80" s="55">
        <f t="shared" si="10"/>
        <v>-1.1594757422282213E-2</v>
      </c>
      <c r="BB80" s="55">
        <f t="shared" si="10"/>
        <v>-5.4008796054674738E-3</v>
      </c>
      <c r="BC80" s="55">
        <f t="shared" si="10"/>
        <v>1.1022126005494833E-17</v>
      </c>
      <c r="BD80" s="55">
        <f t="shared" si="10"/>
        <v>1.0701093209218284E-17</v>
      </c>
    </row>
    <row r="81" spans="1:56">
      <c r="A81" s="75"/>
      <c r="B81" s="15" t="s">
        <v>18</v>
      </c>
      <c r="C81" s="15"/>
      <c r="D81" s="14" t="s">
        <v>40</v>
      </c>
      <c r="E81" s="56">
        <f>+E80</f>
        <v>0</v>
      </c>
      <c r="F81" s="56">
        <f t="shared" ref="F81:BD81" si="11">+E81+F80</f>
        <v>0</v>
      </c>
      <c r="G81" s="56">
        <f t="shared" si="11"/>
        <v>-0.23373515281556609</v>
      </c>
      <c r="H81" s="56">
        <f t="shared" si="11"/>
        <v>-0.54915903613990202</v>
      </c>
      <c r="I81" s="56">
        <f t="shared" si="11"/>
        <v>-0.90772358966142985</v>
      </c>
      <c r="J81" s="56">
        <f t="shared" si="11"/>
        <v>-1.0796076401076879</v>
      </c>
      <c r="K81" s="56">
        <f t="shared" si="11"/>
        <v>-1.2430938098720197</v>
      </c>
      <c r="L81" s="56">
        <f t="shared" si="11"/>
        <v>-1.3985535134505476</v>
      </c>
      <c r="M81" s="56">
        <f t="shared" si="11"/>
        <v>-1.5463426489199599</v>
      </c>
      <c r="N81" s="56">
        <f t="shared" si="11"/>
        <v>-1.6868022226259092</v>
      </c>
      <c r="O81" s="56">
        <f t="shared" si="11"/>
        <v>-1.8202589493657655</v>
      </c>
      <c r="P81" s="56">
        <f t="shared" si="11"/>
        <v>-1.9470258290087474</v>
      </c>
      <c r="Q81" s="56">
        <f t="shared" si="11"/>
        <v>-2.0674027004606987</v>
      </c>
      <c r="R81" s="56">
        <f t="shared" si="11"/>
        <v>-2.181676773846362</v>
      </c>
      <c r="S81" s="56">
        <f t="shared" si="11"/>
        <v>-2.290123141748877</v>
      </c>
      <c r="T81" s="56">
        <f t="shared" si="11"/>
        <v>-2.3930052703143443</v>
      </c>
      <c r="U81" s="56">
        <f t="shared" si="11"/>
        <v>-2.4905754709986097</v>
      </c>
      <c r="V81" s="56">
        <f t="shared" si="11"/>
        <v>-2.5830753537038884</v>
      </c>
      <c r="W81" s="56">
        <f t="shared" si="11"/>
        <v>-2.6707362620244202</v>
      </c>
      <c r="X81" s="56">
        <f t="shared" si="11"/>
        <v>-2.7537796912929884</v>
      </c>
      <c r="Y81" s="56">
        <f t="shared" si="11"/>
        <v>-2.8324176900938047</v>
      </c>
      <c r="Z81" s="56">
        <f t="shared" si="11"/>
        <v>-2.9068532458819178</v>
      </c>
      <c r="AA81" s="56">
        <f t="shared" si="11"/>
        <v>-2.9772806553249183</v>
      </c>
      <c r="AB81" s="56">
        <f t="shared" si="11"/>
        <v>-3.0438858799592365</v>
      </c>
      <c r="AC81" s="56">
        <f t="shared" si="11"/>
        <v>-3.1068468877307489</v>
      </c>
      <c r="AD81" s="56">
        <f t="shared" si="11"/>
        <v>-3.1663339809676621</v>
      </c>
      <c r="AE81" s="56">
        <f t="shared" si="11"/>
        <v>-3.2225101113127321</v>
      </c>
      <c r="AF81" s="56">
        <f t="shared" si="11"/>
        <v>-3.2755311821217425</v>
      </c>
      <c r="AG81" s="56">
        <f t="shared" si="11"/>
        <v>-3.3255463388157902</v>
      </c>
      <c r="AH81" s="56">
        <f t="shared" si="11"/>
        <v>-3.3726982476562939</v>
      </c>
      <c r="AI81" s="56">
        <f t="shared" si="11"/>
        <v>-3.4243191326230953</v>
      </c>
      <c r="AJ81" s="56">
        <f t="shared" si="11"/>
        <v>-3.4731591315131127</v>
      </c>
      <c r="AK81" s="56">
        <f t="shared" si="11"/>
        <v>-3.5193364458185461</v>
      </c>
      <c r="AL81" s="56">
        <f t="shared" si="11"/>
        <v>-3.5629647506344342</v>
      </c>
      <c r="AM81" s="56">
        <f t="shared" si="11"/>
        <v>-3.6041533580576561</v>
      </c>
      <c r="AN81" s="56">
        <f t="shared" si="11"/>
        <v>-3.6430073749074521</v>
      </c>
      <c r="AO81" s="56">
        <f t="shared" si="11"/>
        <v>-3.6796278549596324</v>
      </c>
      <c r="AP81" s="56">
        <f t="shared" si="11"/>
        <v>-3.7141119458802616</v>
      </c>
      <c r="AQ81" s="56">
        <f t="shared" si="11"/>
        <v>-3.7465530310384443</v>
      </c>
      <c r="AR81" s="56">
        <f t="shared" si="11"/>
        <v>-3.7770408663718658</v>
      </c>
      <c r="AS81" s="56">
        <f t="shared" si="11"/>
        <v>-3.8056617124729741</v>
      </c>
      <c r="AT81" s="56">
        <f t="shared" si="11"/>
        <v>-3.8324984620581013</v>
      </c>
      <c r="AU81" s="56">
        <f t="shared" si="11"/>
        <v>-3.857630762976429</v>
      </c>
      <c r="AV81" s="56">
        <f t="shared" si="11"/>
        <v>-3.8811351369104732</v>
      </c>
      <c r="AW81" s="56">
        <f t="shared" si="11"/>
        <v>-3.9030850939147186</v>
      </c>
      <c r="AX81" s="56">
        <f t="shared" si="11"/>
        <v>-3.9235512429341366</v>
      </c>
      <c r="AY81" s="56">
        <f t="shared" si="11"/>
        <v>-3.9426013984396096</v>
      </c>
      <c r="AZ81" s="56">
        <f t="shared" si="11"/>
        <v>-3.960300683312695</v>
      </c>
      <c r="BA81" s="56">
        <f t="shared" si="11"/>
        <v>-3.9718954407349774</v>
      </c>
      <c r="BB81" s="56">
        <f t="shared" si="11"/>
        <v>-3.9772963203404448</v>
      </c>
      <c r="BC81" s="56">
        <f t="shared" si="11"/>
        <v>-3.9772963203404448</v>
      </c>
      <c r="BD81" s="56">
        <f t="shared" si="11"/>
        <v>-3.9772963203404448</v>
      </c>
    </row>
    <row r="82" spans="1:56">
      <c r="A82" s="75"/>
      <c r="B82" s="14"/>
    </row>
    <row r="83" spans="1:56">
      <c r="A83" s="75"/>
    </row>
    <row r="84" spans="1:56">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c r="A86" s="188"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8"/>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8"/>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8"/>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8"/>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8"/>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c r="C94" s="36"/>
    </row>
    <row r="95" spans="1:56" ht="16.5">
      <c r="A95" s="86"/>
      <c r="C95" s="36"/>
    </row>
    <row r="96" spans="1:56" ht="16.5">
      <c r="A96" s="86">
        <v>1</v>
      </c>
      <c r="B96" s="4" t="s">
        <v>334</v>
      </c>
    </row>
    <row r="97" spans="1:3">
      <c r="B97" s="70" t="s">
        <v>155</v>
      </c>
    </row>
    <row r="98" spans="1:3">
      <c r="B98" s="4" t="s">
        <v>318</v>
      </c>
    </row>
    <row r="99" spans="1:3">
      <c r="B99" s="4" t="s">
        <v>336</v>
      </c>
    </row>
    <row r="100" spans="1:3" ht="16.5">
      <c r="A100" s="86">
        <v>2</v>
      </c>
      <c r="B100" s="70" t="s">
        <v>154</v>
      </c>
    </row>
    <row r="105" spans="1:3">
      <c r="C105" s="36"/>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12" sqref="B12"/>
    </sheetView>
  </sheetViews>
  <sheetFormatPr defaultRowHeight="15"/>
  <cols>
    <col min="1" max="1" width="5.85546875" customWidth="1"/>
    <col min="2" max="2" width="64.85546875" customWidth="1"/>
  </cols>
  <sheetData>
    <row r="1" spans="1:2" ht="18.75">
      <c r="A1" s="1" t="s">
        <v>82</v>
      </c>
    </row>
    <row r="2" spans="1:2">
      <c r="A2" t="s">
        <v>78</v>
      </c>
    </row>
    <row r="3" spans="1:2">
      <c r="A3" s="141">
        <v>1</v>
      </c>
      <c r="B3" s="141" t="s">
        <v>352</v>
      </c>
    </row>
    <row r="4" spans="1:2">
      <c r="A4" s="141">
        <v>2</v>
      </c>
      <c r="B4" s="141" t="s">
        <v>353</v>
      </c>
    </row>
    <row r="5" spans="1:2">
      <c r="A5" s="141">
        <v>3</v>
      </c>
      <c r="B5" s="142" t="s">
        <v>344</v>
      </c>
    </row>
    <row r="6" spans="1:2">
      <c r="A6">
        <v>4</v>
      </c>
      <c r="B6" s="135" t="s">
        <v>346</v>
      </c>
    </row>
    <row r="7" spans="1:2">
      <c r="B7" s="142"/>
    </row>
    <row r="10" spans="1:2">
      <c r="B10" s="137"/>
    </row>
    <row r="11" spans="1:2">
      <c r="B11" s="141"/>
    </row>
    <row r="12" spans="1:2">
      <c r="B12" s="141"/>
    </row>
    <row r="13" spans="1:2">
      <c r="B13" s="141"/>
    </row>
    <row r="14" spans="1:2">
      <c r="B14" s="141"/>
    </row>
    <row r="15" spans="1:2">
      <c r="B15" s="137"/>
    </row>
    <row r="16" spans="1:2">
      <c r="B16" s="141"/>
    </row>
    <row r="17" spans="2:2">
      <c r="B17" s="14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12" sqref="B12"/>
      <selection pane="topRight" activeCell="B12" sqref="B12"/>
      <selection pane="bottomLeft" activeCell="B12" sqref="B12"/>
      <selection pane="bottomRight" activeCell="B2" sqref="B2"/>
    </sheetView>
  </sheetViews>
  <sheetFormatPr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369</v>
      </c>
      <c r="C1" s="3" t="s">
        <v>366</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c r="B4" s="48">
        <v>16</v>
      </c>
      <c r="C4" s="44">
        <f>INDEX($E$81:$BD$81,1,$C$9+$B4-1)</f>
        <v>-2.3202472679089712</v>
      </c>
      <c r="D4" s="9"/>
      <c r="E4" s="9"/>
      <c r="F4" s="87"/>
      <c r="G4" s="9"/>
      <c r="I4" s="40"/>
      <c r="AQ4" s="22"/>
      <c r="AR4" s="22"/>
      <c r="AS4" s="22"/>
      <c r="AT4" s="22"/>
      <c r="AU4" s="22"/>
      <c r="AV4" s="22"/>
      <c r="AW4" s="22"/>
      <c r="AX4" s="22"/>
      <c r="AY4" s="22"/>
      <c r="AZ4" s="22"/>
      <c r="BA4" s="22"/>
      <c r="BB4" s="22"/>
      <c r="BC4" s="22"/>
      <c r="BD4" s="22"/>
    </row>
    <row r="5" spans="1:56">
      <c r="B5" s="48">
        <v>24</v>
      </c>
      <c r="C5" s="44">
        <f>INDEX($E$81:$BD$81,1,$C$9+$B5-1)</f>
        <v>-2.8425561348020709</v>
      </c>
      <c r="D5" s="18"/>
      <c r="E5" s="63"/>
      <c r="F5" s="9"/>
      <c r="G5" s="9"/>
      <c r="AQ5" s="22"/>
      <c r="AR5" s="22"/>
      <c r="AS5" s="22"/>
      <c r="AT5" s="22"/>
      <c r="AU5" s="22"/>
      <c r="AV5" s="22"/>
      <c r="AW5" s="22"/>
      <c r="AX5" s="22"/>
      <c r="AY5" s="22"/>
      <c r="AZ5" s="22"/>
      <c r="BA5" s="22"/>
      <c r="BB5" s="22"/>
      <c r="BC5" s="22"/>
      <c r="BD5" s="22"/>
    </row>
    <row r="6" spans="1:56">
      <c r="B6" s="48">
        <v>32</v>
      </c>
      <c r="C6" s="44">
        <f>INDEX($E$81:$BD$81,1,$C$9+$B6-1)</f>
        <v>-3.1976878877302051</v>
      </c>
      <c r="D6" s="9"/>
      <c r="E6" s="9"/>
      <c r="F6" s="9"/>
      <c r="G6" s="9"/>
      <c r="AQ6" s="22"/>
      <c r="AR6" s="22"/>
      <c r="AS6" s="22"/>
      <c r="AT6" s="22"/>
      <c r="AU6" s="22"/>
      <c r="AV6" s="22"/>
      <c r="AW6" s="22"/>
      <c r="AX6" s="22"/>
      <c r="AY6" s="22"/>
      <c r="AZ6" s="22"/>
      <c r="BA6" s="22"/>
      <c r="BB6" s="22"/>
      <c r="BC6" s="22"/>
      <c r="BD6" s="22"/>
    </row>
    <row r="7" spans="1:56">
      <c r="B7" s="48">
        <v>45</v>
      </c>
      <c r="C7" s="44">
        <f>INDEX($E$81:$BD$81,1,$C$9+$B7-1)</f>
        <v>-3.5375046804195387</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4"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9" t="s">
        <v>11</v>
      </c>
      <c r="B13" s="61" t="s">
        <v>159</v>
      </c>
      <c r="C13" s="60"/>
      <c r="D13" s="61" t="s">
        <v>40</v>
      </c>
      <c r="E13" s="62">
        <v>0</v>
      </c>
      <c r="F13" s="62">
        <v>0</v>
      </c>
      <c r="G13" s="62">
        <v>-1.6281753422508898</v>
      </c>
      <c r="H13" s="62">
        <v>-3.1470079998406391</v>
      </c>
      <c r="I13" s="62">
        <v>-3.034320660933131</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90"/>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90"/>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90"/>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90"/>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91"/>
      <c r="B18" s="125" t="s">
        <v>197</v>
      </c>
      <c r="C18" s="131"/>
      <c r="D18" s="126" t="s">
        <v>40</v>
      </c>
      <c r="E18" s="59">
        <f>SUM(E13:E17)</f>
        <v>0</v>
      </c>
      <c r="F18" s="59">
        <f t="shared" ref="F18:AW18" si="0">SUM(F13:F17)</f>
        <v>0</v>
      </c>
      <c r="G18" s="59">
        <f t="shared" si="0"/>
        <v>-1.6281753422508898</v>
      </c>
      <c r="H18" s="59">
        <f t="shared" si="0"/>
        <v>-3.1470079998406391</v>
      </c>
      <c r="I18" s="59">
        <f t="shared" si="0"/>
        <v>-3.034320660933131</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2" t="s">
        <v>301</v>
      </c>
      <c r="B19" s="61" t="s">
        <v>159</v>
      </c>
      <c r="C19" s="8"/>
      <c r="D19" s="9" t="s">
        <v>40</v>
      </c>
      <c r="E19" s="33"/>
      <c r="F19" s="33"/>
      <c r="G19" s="33">
        <f>'Baseline scenario'!G7*-1*1.1</f>
        <v>0.49124376040483986</v>
      </c>
      <c r="H19" s="33">
        <f>'Baseline scenario'!H7*-1*1.1</f>
        <v>1.9781193141855451</v>
      </c>
      <c r="I19" s="33">
        <f>'Baseline scenario'!I7*-1*1.1</f>
        <v>1.9072872725865397</v>
      </c>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2"/>
      <c r="B20" s="61" t="s">
        <v>176</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c r="A21" s="192"/>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2"/>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2"/>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2"/>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3"/>
      <c r="B25" s="61" t="s">
        <v>320</v>
      </c>
      <c r="C25" s="8"/>
      <c r="D25" s="9" t="s">
        <v>40</v>
      </c>
      <c r="E25" s="68">
        <f>SUM(E19:E24)</f>
        <v>0</v>
      </c>
      <c r="F25" s="68">
        <f t="shared" ref="F25:BD25" si="1">SUM(F19:F24)</f>
        <v>0</v>
      </c>
      <c r="G25" s="68">
        <f t="shared" si="1"/>
        <v>0.49124376040483986</v>
      </c>
      <c r="H25" s="68">
        <f t="shared" si="1"/>
        <v>1.9781193141855451</v>
      </c>
      <c r="I25" s="68">
        <f t="shared" si="1"/>
        <v>1.9072872725865397</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c r="A26" s="115"/>
      <c r="B26" s="57" t="s">
        <v>96</v>
      </c>
      <c r="C26" s="58" t="s">
        <v>94</v>
      </c>
      <c r="D26" s="57" t="s">
        <v>40</v>
      </c>
      <c r="E26" s="59">
        <f>E18+E25</f>
        <v>0</v>
      </c>
      <c r="F26" s="59">
        <f t="shared" ref="F26:BD26" si="2">F18+F25</f>
        <v>0</v>
      </c>
      <c r="G26" s="59">
        <f t="shared" si="2"/>
        <v>-1.1369315818460499</v>
      </c>
      <c r="H26" s="59">
        <f t="shared" si="2"/>
        <v>-1.168888685655094</v>
      </c>
      <c r="I26" s="59">
        <f t="shared" si="2"/>
        <v>-1.1270333883465913</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c r="A27" s="116"/>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6"/>
      <c r="B28" s="9" t="s">
        <v>12</v>
      </c>
      <c r="C28" s="9" t="s">
        <v>43</v>
      </c>
      <c r="D28" s="9" t="s">
        <v>40</v>
      </c>
      <c r="E28" s="34">
        <f>E26*E27</f>
        <v>0</v>
      </c>
      <c r="F28" s="34">
        <f t="shared" ref="F28:AW28" si="3">F26*F27</f>
        <v>0</v>
      </c>
      <c r="G28" s="34">
        <f t="shared" si="3"/>
        <v>-0.90954526547684</v>
      </c>
      <c r="H28" s="34">
        <f t="shared" si="3"/>
        <v>-0.93511094852407517</v>
      </c>
      <c r="I28" s="34">
        <f t="shared" si="3"/>
        <v>-0.90162671067727307</v>
      </c>
      <c r="J28" s="34">
        <f t="shared" si="3"/>
        <v>0</v>
      </c>
      <c r="K28" s="34">
        <f t="shared" si="3"/>
        <v>0</v>
      </c>
      <c r="L28" s="34">
        <f t="shared" si="3"/>
        <v>0</v>
      </c>
      <c r="M28" s="34">
        <f t="shared" si="3"/>
        <v>0</v>
      </c>
      <c r="N28" s="34">
        <f t="shared" si="3"/>
        <v>0</v>
      </c>
      <c r="O28" s="34">
        <f t="shared" si="3"/>
        <v>0</v>
      </c>
      <c r="P28" s="34">
        <f t="shared" si="3"/>
        <v>0</v>
      </c>
      <c r="Q28" s="34">
        <f t="shared" si="3"/>
        <v>0</v>
      </c>
      <c r="R28" s="34">
        <f t="shared" si="3"/>
        <v>0</v>
      </c>
      <c r="S28" s="34">
        <f t="shared" si="3"/>
        <v>0</v>
      </c>
      <c r="T28" s="34">
        <f t="shared" si="3"/>
        <v>0</v>
      </c>
      <c r="U28" s="34">
        <f t="shared" si="3"/>
        <v>0</v>
      </c>
      <c r="V28" s="34">
        <f t="shared" si="3"/>
        <v>0</v>
      </c>
      <c r="W28" s="34">
        <f t="shared" si="3"/>
        <v>0</v>
      </c>
      <c r="X28" s="34">
        <f t="shared" si="3"/>
        <v>0</v>
      </c>
      <c r="Y28" s="34">
        <f t="shared" si="3"/>
        <v>0</v>
      </c>
      <c r="Z28" s="34">
        <f t="shared" si="3"/>
        <v>0</v>
      </c>
      <c r="AA28" s="34">
        <f t="shared" si="3"/>
        <v>0</v>
      </c>
      <c r="AB28" s="34">
        <f t="shared" si="3"/>
        <v>0</v>
      </c>
      <c r="AC28" s="34">
        <f t="shared" si="3"/>
        <v>0</v>
      </c>
      <c r="AD28" s="34">
        <f t="shared" si="3"/>
        <v>0</v>
      </c>
      <c r="AE28" s="34">
        <f t="shared" si="3"/>
        <v>0</v>
      </c>
      <c r="AF28" s="34">
        <f t="shared" si="3"/>
        <v>0</v>
      </c>
      <c r="AG28" s="34">
        <f t="shared" si="3"/>
        <v>0</v>
      </c>
      <c r="AH28" s="34">
        <f t="shared" si="3"/>
        <v>0</v>
      </c>
      <c r="AI28" s="34">
        <f t="shared" si="3"/>
        <v>0</v>
      </c>
      <c r="AJ28" s="34">
        <f t="shared" si="3"/>
        <v>0</v>
      </c>
      <c r="AK28" s="34">
        <f t="shared" si="3"/>
        <v>0</v>
      </c>
      <c r="AL28" s="34">
        <f t="shared" si="3"/>
        <v>0</v>
      </c>
      <c r="AM28" s="34">
        <f t="shared" si="3"/>
        <v>0</v>
      </c>
      <c r="AN28" s="34">
        <f t="shared" si="3"/>
        <v>0</v>
      </c>
      <c r="AO28" s="34">
        <f t="shared" si="3"/>
        <v>0</v>
      </c>
      <c r="AP28" s="34">
        <f t="shared" si="3"/>
        <v>0</v>
      </c>
      <c r="AQ28" s="34">
        <f t="shared" si="3"/>
        <v>0</v>
      </c>
      <c r="AR28" s="34">
        <f t="shared" si="3"/>
        <v>0</v>
      </c>
      <c r="AS28" s="34">
        <f t="shared" si="3"/>
        <v>0</v>
      </c>
      <c r="AT28" s="34">
        <f t="shared" si="3"/>
        <v>0</v>
      </c>
      <c r="AU28" s="34">
        <f t="shared" si="3"/>
        <v>0</v>
      </c>
      <c r="AV28" s="34">
        <f t="shared" si="3"/>
        <v>0</v>
      </c>
      <c r="AW28" s="34">
        <f t="shared" si="3"/>
        <v>0</v>
      </c>
      <c r="AX28" s="34"/>
      <c r="AY28" s="34"/>
      <c r="AZ28" s="34"/>
      <c r="BA28" s="34"/>
      <c r="BB28" s="34"/>
      <c r="BC28" s="34"/>
      <c r="BD28" s="34"/>
    </row>
    <row r="29" spans="1:56">
      <c r="A29" s="116"/>
      <c r="B29" s="9" t="s">
        <v>93</v>
      </c>
      <c r="C29" s="11" t="s">
        <v>44</v>
      </c>
      <c r="D29" s="9" t="s">
        <v>40</v>
      </c>
      <c r="E29" s="34">
        <f>E26-E28</f>
        <v>0</v>
      </c>
      <c r="F29" s="34">
        <f t="shared" ref="F29:AW29" si="4">F26-F28</f>
        <v>0</v>
      </c>
      <c r="G29" s="34">
        <f t="shared" si="4"/>
        <v>-0.22738631636920992</v>
      </c>
      <c r="H29" s="34">
        <f t="shared" si="4"/>
        <v>-0.23377773713101879</v>
      </c>
      <c r="I29" s="34">
        <f t="shared" si="4"/>
        <v>-0.22540667766931821</v>
      </c>
      <c r="J29" s="34">
        <f t="shared" si="4"/>
        <v>0</v>
      </c>
      <c r="K29" s="34">
        <f t="shared" si="4"/>
        <v>0</v>
      </c>
      <c r="L29" s="34">
        <f t="shared" si="4"/>
        <v>0</v>
      </c>
      <c r="M29" s="34">
        <f t="shared" si="4"/>
        <v>0</v>
      </c>
      <c r="N29" s="34">
        <f t="shared" si="4"/>
        <v>0</v>
      </c>
      <c r="O29" s="34">
        <f t="shared" si="4"/>
        <v>0</v>
      </c>
      <c r="P29" s="34">
        <f t="shared" si="4"/>
        <v>0</v>
      </c>
      <c r="Q29" s="34">
        <f t="shared" si="4"/>
        <v>0</v>
      </c>
      <c r="R29" s="34">
        <f t="shared" si="4"/>
        <v>0</v>
      </c>
      <c r="S29" s="34">
        <f t="shared" si="4"/>
        <v>0</v>
      </c>
      <c r="T29" s="34">
        <f t="shared" si="4"/>
        <v>0</v>
      </c>
      <c r="U29" s="34">
        <f t="shared" si="4"/>
        <v>0</v>
      </c>
      <c r="V29" s="34">
        <f t="shared" si="4"/>
        <v>0</v>
      </c>
      <c r="W29" s="34">
        <f t="shared" si="4"/>
        <v>0</v>
      </c>
      <c r="X29" s="34">
        <f t="shared" si="4"/>
        <v>0</v>
      </c>
      <c r="Y29" s="34">
        <f t="shared" si="4"/>
        <v>0</v>
      </c>
      <c r="Z29" s="34">
        <f t="shared" si="4"/>
        <v>0</v>
      </c>
      <c r="AA29" s="34">
        <f t="shared" si="4"/>
        <v>0</v>
      </c>
      <c r="AB29" s="34">
        <f t="shared" si="4"/>
        <v>0</v>
      </c>
      <c r="AC29" s="34">
        <f t="shared" si="4"/>
        <v>0</v>
      </c>
      <c r="AD29" s="34">
        <f t="shared" si="4"/>
        <v>0</v>
      </c>
      <c r="AE29" s="34">
        <f t="shared" si="4"/>
        <v>0</v>
      </c>
      <c r="AF29" s="34">
        <f t="shared" si="4"/>
        <v>0</v>
      </c>
      <c r="AG29" s="34">
        <f t="shared" si="4"/>
        <v>0</v>
      </c>
      <c r="AH29" s="34">
        <f t="shared" si="4"/>
        <v>0</v>
      </c>
      <c r="AI29" s="34">
        <f t="shared" si="4"/>
        <v>0</v>
      </c>
      <c r="AJ29" s="34">
        <f t="shared" si="4"/>
        <v>0</v>
      </c>
      <c r="AK29" s="34">
        <f t="shared" si="4"/>
        <v>0</v>
      </c>
      <c r="AL29" s="34">
        <f t="shared" si="4"/>
        <v>0</v>
      </c>
      <c r="AM29" s="34">
        <f t="shared" si="4"/>
        <v>0</v>
      </c>
      <c r="AN29" s="34">
        <f t="shared" si="4"/>
        <v>0</v>
      </c>
      <c r="AO29" s="34">
        <f t="shared" si="4"/>
        <v>0</v>
      </c>
      <c r="AP29" s="34">
        <f t="shared" si="4"/>
        <v>0</v>
      </c>
      <c r="AQ29" s="34">
        <f t="shared" si="4"/>
        <v>0</v>
      </c>
      <c r="AR29" s="34">
        <f t="shared" si="4"/>
        <v>0</v>
      </c>
      <c r="AS29" s="34">
        <f t="shared" si="4"/>
        <v>0</v>
      </c>
      <c r="AT29" s="34">
        <f t="shared" si="4"/>
        <v>0</v>
      </c>
      <c r="AU29" s="34">
        <f t="shared" si="4"/>
        <v>0</v>
      </c>
      <c r="AV29" s="34">
        <f t="shared" si="4"/>
        <v>0</v>
      </c>
      <c r="AW29" s="34">
        <f t="shared" si="4"/>
        <v>0</v>
      </c>
      <c r="AX29" s="34"/>
      <c r="AY29" s="34"/>
      <c r="AZ29" s="34"/>
      <c r="BA29" s="34"/>
      <c r="BB29" s="34"/>
      <c r="BC29" s="34"/>
      <c r="BD29" s="34"/>
    </row>
    <row r="30" spans="1:56" ht="16.5" hidden="1" customHeight="1" outlineLevel="1">
      <c r="A30" s="116"/>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6"/>
      <c r="B32" s="9" t="s">
        <v>3</v>
      </c>
      <c r="C32" s="11" t="s">
        <v>55</v>
      </c>
      <c r="D32" s="9" t="s">
        <v>40</v>
      </c>
      <c r="F32" s="34"/>
      <c r="G32" s="34"/>
      <c r="H32" s="34">
        <f>$G$28/'Fixed data'!$C$7</f>
        <v>-2.0212117010596446E-2</v>
      </c>
      <c r="I32" s="34">
        <f>$G$28/'Fixed data'!$C$7</f>
        <v>-2.0212117010596446E-2</v>
      </c>
      <c r="J32" s="34">
        <f>$G$28/'Fixed data'!$C$7</f>
        <v>-2.0212117010596446E-2</v>
      </c>
      <c r="K32" s="34">
        <f>$G$28/'Fixed data'!$C$7</f>
        <v>-2.0212117010596446E-2</v>
      </c>
      <c r="L32" s="34">
        <f>$G$28/'Fixed data'!$C$7</f>
        <v>-2.0212117010596446E-2</v>
      </c>
      <c r="M32" s="34">
        <f>$G$28/'Fixed data'!$C$7</f>
        <v>-2.0212117010596446E-2</v>
      </c>
      <c r="N32" s="34">
        <f>$G$28/'Fixed data'!$C$7</f>
        <v>-2.0212117010596446E-2</v>
      </c>
      <c r="O32" s="34">
        <f>$G$28/'Fixed data'!$C$7</f>
        <v>-2.0212117010596446E-2</v>
      </c>
      <c r="P32" s="34">
        <f>$G$28/'Fixed data'!$C$7</f>
        <v>-2.0212117010596446E-2</v>
      </c>
      <c r="Q32" s="34">
        <f>$G$28/'Fixed data'!$C$7</f>
        <v>-2.0212117010596446E-2</v>
      </c>
      <c r="R32" s="34">
        <f>$G$28/'Fixed data'!$C$7</f>
        <v>-2.0212117010596446E-2</v>
      </c>
      <c r="S32" s="34">
        <f>$G$28/'Fixed data'!$C$7</f>
        <v>-2.0212117010596446E-2</v>
      </c>
      <c r="T32" s="34">
        <f>$G$28/'Fixed data'!$C$7</f>
        <v>-2.0212117010596446E-2</v>
      </c>
      <c r="U32" s="34">
        <f>$G$28/'Fixed data'!$C$7</f>
        <v>-2.0212117010596446E-2</v>
      </c>
      <c r="V32" s="34">
        <f>$G$28/'Fixed data'!$C$7</f>
        <v>-2.0212117010596446E-2</v>
      </c>
      <c r="W32" s="34">
        <f>$G$28/'Fixed data'!$C$7</f>
        <v>-2.0212117010596446E-2</v>
      </c>
      <c r="X32" s="34">
        <f>$G$28/'Fixed data'!$C$7</f>
        <v>-2.0212117010596446E-2</v>
      </c>
      <c r="Y32" s="34">
        <f>$G$28/'Fixed data'!$C$7</f>
        <v>-2.0212117010596446E-2</v>
      </c>
      <c r="Z32" s="34">
        <f>$G$28/'Fixed data'!$C$7</f>
        <v>-2.0212117010596446E-2</v>
      </c>
      <c r="AA32" s="34">
        <f>$G$28/'Fixed data'!$C$7</f>
        <v>-2.0212117010596446E-2</v>
      </c>
      <c r="AB32" s="34">
        <f>$G$28/'Fixed data'!$C$7</f>
        <v>-2.0212117010596446E-2</v>
      </c>
      <c r="AC32" s="34">
        <f>$G$28/'Fixed data'!$C$7</f>
        <v>-2.0212117010596446E-2</v>
      </c>
      <c r="AD32" s="34">
        <f>$G$28/'Fixed data'!$C$7</f>
        <v>-2.0212117010596446E-2</v>
      </c>
      <c r="AE32" s="34">
        <f>$G$28/'Fixed data'!$C$7</f>
        <v>-2.0212117010596446E-2</v>
      </c>
      <c r="AF32" s="34">
        <f>$G$28/'Fixed data'!$C$7</f>
        <v>-2.0212117010596446E-2</v>
      </c>
      <c r="AG32" s="34">
        <f>$G$28/'Fixed data'!$C$7</f>
        <v>-2.0212117010596446E-2</v>
      </c>
      <c r="AH32" s="34">
        <f>$G$28/'Fixed data'!$C$7</f>
        <v>-2.0212117010596446E-2</v>
      </c>
      <c r="AI32" s="34">
        <f>$G$28/'Fixed data'!$C$7</f>
        <v>-2.0212117010596446E-2</v>
      </c>
      <c r="AJ32" s="34">
        <f>$G$28/'Fixed data'!$C$7</f>
        <v>-2.0212117010596446E-2</v>
      </c>
      <c r="AK32" s="34">
        <f>$G$28/'Fixed data'!$C$7</f>
        <v>-2.0212117010596446E-2</v>
      </c>
      <c r="AL32" s="34">
        <f>$G$28/'Fixed data'!$C$7</f>
        <v>-2.0212117010596446E-2</v>
      </c>
      <c r="AM32" s="34">
        <f>$G$28/'Fixed data'!$C$7</f>
        <v>-2.0212117010596446E-2</v>
      </c>
      <c r="AN32" s="34">
        <f>$G$28/'Fixed data'!$C$7</f>
        <v>-2.0212117010596446E-2</v>
      </c>
      <c r="AO32" s="34">
        <f>$G$28/'Fixed data'!$C$7</f>
        <v>-2.0212117010596446E-2</v>
      </c>
      <c r="AP32" s="34">
        <f>$G$28/'Fixed data'!$C$7</f>
        <v>-2.0212117010596446E-2</v>
      </c>
      <c r="AQ32" s="34">
        <f>$G$28/'Fixed data'!$C$7</f>
        <v>-2.0212117010596446E-2</v>
      </c>
      <c r="AR32" s="34">
        <f>$G$28/'Fixed data'!$C$7</f>
        <v>-2.0212117010596446E-2</v>
      </c>
      <c r="AS32" s="34">
        <f>$G$28/'Fixed data'!$C$7</f>
        <v>-2.0212117010596446E-2</v>
      </c>
      <c r="AT32" s="34">
        <f>$G$28/'Fixed data'!$C$7</f>
        <v>-2.0212117010596446E-2</v>
      </c>
      <c r="AU32" s="34">
        <f>$G$28/'Fixed data'!$C$7</f>
        <v>-2.0212117010596446E-2</v>
      </c>
      <c r="AV32" s="34">
        <f>$G$28/'Fixed data'!$C$7</f>
        <v>-2.0212117010596446E-2</v>
      </c>
      <c r="AW32" s="34">
        <f>$G$28/'Fixed data'!$C$7</f>
        <v>-2.0212117010596446E-2</v>
      </c>
      <c r="AX32" s="34">
        <f>$G$28/'Fixed data'!$C$7</f>
        <v>-2.0212117010596446E-2</v>
      </c>
      <c r="AY32" s="34">
        <f>$G$28/'Fixed data'!$C$7</f>
        <v>-2.0212117010596446E-2</v>
      </c>
      <c r="AZ32" s="34">
        <f>$G$28/'Fixed data'!$C$7</f>
        <v>-2.0212117010596446E-2</v>
      </c>
      <c r="BA32" s="34"/>
      <c r="BB32" s="34"/>
      <c r="BC32" s="34"/>
      <c r="BD32" s="34"/>
    </row>
    <row r="33" spans="1:57" ht="16.5" hidden="1" customHeight="1" outlineLevel="1">
      <c r="A33" s="116"/>
      <c r="B33" s="9" t="s">
        <v>4</v>
      </c>
      <c r="C33" s="11" t="s">
        <v>56</v>
      </c>
      <c r="D33" s="9" t="s">
        <v>40</v>
      </c>
      <c r="F33" s="34"/>
      <c r="G33" s="34"/>
      <c r="H33" s="34"/>
      <c r="I33" s="34">
        <f>$H$28/'Fixed data'!$C$7</f>
        <v>-2.0780243300535003E-2</v>
      </c>
      <c r="J33" s="34">
        <f>$H$28/'Fixed data'!$C$7</f>
        <v>-2.0780243300535003E-2</v>
      </c>
      <c r="K33" s="34">
        <f>$H$28/'Fixed data'!$C$7</f>
        <v>-2.0780243300535003E-2</v>
      </c>
      <c r="L33" s="34">
        <f>$H$28/'Fixed data'!$C$7</f>
        <v>-2.0780243300535003E-2</v>
      </c>
      <c r="M33" s="34">
        <f>$H$28/'Fixed data'!$C$7</f>
        <v>-2.0780243300535003E-2</v>
      </c>
      <c r="N33" s="34">
        <f>$H$28/'Fixed data'!$C$7</f>
        <v>-2.0780243300535003E-2</v>
      </c>
      <c r="O33" s="34">
        <f>$H$28/'Fixed data'!$C$7</f>
        <v>-2.0780243300535003E-2</v>
      </c>
      <c r="P33" s="34">
        <f>$H$28/'Fixed data'!$C$7</f>
        <v>-2.0780243300535003E-2</v>
      </c>
      <c r="Q33" s="34">
        <f>$H$28/'Fixed data'!$C$7</f>
        <v>-2.0780243300535003E-2</v>
      </c>
      <c r="R33" s="34">
        <f>$H$28/'Fixed data'!$C$7</f>
        <v>-2.0780243300535003E-2</v>
      </c>
      <c r="S33" s="34">
        <f>$H$28/'Fixed data'!$C$7</f>
        <v>-2.0780243300535003E-2</v>
      </c>
      <c r="T33" s="34">
        <f>$H$28/'Fixed data'!$C$7</f>
        <v>-2.0780243300535003E-2</v>
      </c>
      <c r="U33" s="34">
        <f>$H$28/'Fixed data'!$C$7</f>
        <v>-2.0780243300535003E-2</v>
      </c>
      <c r="V33" s="34">
        <f>$H$28/'Fixed data'!$C$7</f>
        <v>-2.0780243300535003E-2</v>
      </c>
      <c r="W33" s="34">
        <f>$H$28/'Fixed data'!$C$7</f>
        <v>-2.0780243300535003E-2</v>
      </c>
      <c r="X33" s="34">
        <f>$H$28/'Fixed data'!$C$7</f>
        <v>-2.0780243300535003E-2</v>
      </c>
      <c r="Y33" s="34">
        <f>$H$28/'Fixed data'!$C$7</f>
        <v>-2.0780243300535003E-2</v>
      </c>
      <c r="Z33" s="34">
        <f>$H$28/'Fixed data'!$C$7</f>
        <v>-2.0780243300535003E-2</v>
      </c>
      <c r="AA33" s="34">
        <f>$H$28/'Fixed data'!$C$7</f>
        <v>-2.0780243300535003E-2</v>
      </c>
      <c r="AB33" s="34">
        <f>$H$28/'Fixed data'!$C$7</f>
        <v>-2.0780243300535003E-2</v>
      </c>
      <c r="AC33" s="34">
        <f>$H$28/'Fixed data'!$C$7</f>
        <v>-2.0780243300535003E-2</v>
      </c>
      <c r="AD33" s="34">
        <f>$H$28/'Fixed data'!$C$7</f>
        <v>-2.0780243300535003E-2</v>
      </c>
      <c r="AE33" s="34">
        <f>$H$28/'Fixed data'!$C$7</f>
        <v>-2.0780243300535003E-2</v>
      </c>
      <c r="AF33" s="34">
        <f>$H$28/'Fixed data'!$C$7</f>
        <v>-2.0780243300535003E-2</v>
      </c>
      <c r="AG33" s="34">
        <f>$H$28/'Fixed data'!$C$7</f>
        <v>-2.0780243300535003E-2</v>
      </c>
      <c r="AH33" s="34">
        <f>$H$28/'Fixed data'!$C$7</f>
        <v>-2.0780243300535003E-2</v>
      </c>
      <c r="AI33" s="34">
        <f>$H$28/'Fixed data'!$C$7</f>
        <v>-2.0780243300535003E-2</v>
      </c>
      <c r="AJ33" s="34">
        <f>$H$28/'Fixed data'!$C$7</f>
        <v>-2.0780243300535003E-2</v>
      </c>
      <c r="AK33" s="34">
        <f>$H$28/'Fixed data'!$C$7</f>
        <v>-2.0780243300535003E-2</v>
      </c>
      <c r="AL33" s="34">
        <f>$H$28/'Fixed data'!$C$7</f>
        <v>-2.0780243300535003E-2</v>
      </c>
      <c r="AM33" s="34">
        <f>$H$28/'Fixed data'!$C$7</f>
        <v>-2.0780243300535003E-2</v>
      </c>
      <c r="AN33" s="34">
        <f>$H$28/'Fixed data'!$C$7</f>
        <v>-2.0780243300535003E-2</v>
      </c>
      <c r="AO33" s="34">
        <f>$H$28/'Fixed data'!$C$7</f>
        <v>-2.0780243300535003E-2</v>
      </c>
      <c r="AP33" s="34">
        <f>$H$28/'Fixed data'!$C$7</f>
        <v>-2.0780243300535003E-2</v>
      </c>
      <c r="AQ33" s="34">
        <f>$H$28/'Fixed data'!$C$7</f>
        <v>-2.0780243300535003E-2</v>
      </c>
      <c r="AR33" s="34">
        <f>$H$28/'Fixed data'!$C$7</f>
        <v>-2.0780243300535003E-2</v>
      </c>
      <c r="AS33" s="34">
        <f>$H$28/'Fixed data'!$C$7</f>
        <v>-2.0780243300535003E-2</v>
      </c>
      <c r="AT33" s="34">
        <f>$H$28/'Fixed data'!$C$7</f>
        <v>-2.0780243300535003E-2</v>
      </c>
      <c r="AU33" s="34">
        <f>$H$28/'Fixed data'!$C$7</f>
        <v>-2.0780243300535003E-2</v>
      </c>
      <c r="AV33" s="34">
        <f>$H$28/'Fixed data'!$C$7</f>
        <v>-2.0780243300535003E-2</v>
      </c>
      <c r="AW33" s="34">
        <f>$H$28/'Fixed data'!$C$7</f>
        <v>-2.0780243300535003E-2</v>
      </c>
      <c r="AX33" s="34">
        <f>$H$28/'Fixed data'!$C$7</f>
        <v>-2.0780243300535003E-2</v>
      </c>
      <c r="AY33" s="34">
        <f>$H$28/'Fixed data'!$C$7</f>
        <v>-2.0780243300535003E-2</v>
      </c>
      <c r="AZ33" s="34">
        <f>$H$28/'Fixed data'!$C$7</f>
        <v>-2.0780243300535003E-2</v>
      </c>
      <c r="BA33" s="34">
        <f>$H$28/'Fixed data'!$C$7</f>
        <v>-2.0780243300535003E-2</v>
      </c>
      <c r="BB33" s="34"/>
      <c r="BC33" s="34"/>
      <c r="BD33" s="34"/>
    </row>
    <row r="34" spans="1:57" ht="16.5" hidden="1" customHeight="1" outlineLevel="1">
      <c r="A34" s="116"/>
      <c r="B34" s="9" t="s">
        <v>5</v>
      </c>
      <c r="C34" s="11" t="s">
        <v>57</v>
      </c>
      <c r="D34" s="9" t="s">
        <v>40</v>
      </c>
      <c r="F34" s="34"/>
      <c r="G34" s="34"/>
      <c r="H34" s="34"/>
      <c r="I34" s="34"/>
      <c r="J34" s="34">
        <f>$I$28/'Fixed data'!$C$7</f>
        <v>-2.0036149126161622E-2</v>
      </c>
      <c r="K34" s="34">
        <f>$I$28/'Fixed data'!$C$7</f>
        <v>-2.0036149126161622E-2</v>
      </c>
      <c r="L34" s="34">
        <f>$I$28/'Fixed data'!$C$7</f>
        <v>-2.0036149126161622E-2</v>
      </c>
      <c r="M34" s="34">
        <f>$I$28/'Fixed data'!$C$7</f>
        <v>-2.0036149126161622E-2</v>
      </c>
      <c r="N34" s="34">
        <f>$I$28/'Fixed data'!$C$7</f>
        <v>-2.0036149126161622E-2</v>
      </c>
      <c r="O34" s="34">
        <f>$I$28/'Fixed data'!$C$7</f>
        <v>-2.0036149126161622E-2</v>
      </c>
      <c r="P34" s="34">
        <f>$I$28/'Fixed data'!$C$7</f>
        <v>-2.0036149126161622E-2</v>
      </c>
      <c r="Q34" s="34">
        <f>$I$28/'Fixed data'!$C$7</f>
        <v>-2.0036149126161622E-2</v>
      </c>
      <c r="R34" s="34">
        <f>$I$28/'Fixed data'!$C$7</f>
        <v>-2.0036149126161622E-2</v>
      </c>
      <c r="S34" s="34">
        <f>$I$28/'Fixed data'!$C$7</f>
        <v>-2.0036149126161622E-2</v>
      </c>
      <c r="T34" s="34">
        <f>$I$28/'Fixed data'!$C$7</f>
        <v>-2.0036149126161622E-2</v>
      </c>
      <c r="U34" s="34">
        <f>$I$28/'Fixed data'!$C$7</f>
        <v>-2.0036149126161622E-2</v>
      </c>
      <c r="V34" s="34">
        <f>$I$28/'Fixed data'!$C$7</f>
        <v>-2.0036149126161622E-2</v>
      </c>
      <c r="W34" s="34">
        <f>$I$28/'Fixed data'!$C$7</f>
        <v>-2.0036149126161622E-2</v>
      </c>
      <c r="X34" s="34">
        <f>$I$28/'Fixed data'!$C$7</f>
        <v>-2.0036149126161622E-2</v>
      </c>
      <c r="Y34" s="34">
        <f>$I$28/'Fixed data'!$C$7</f>
        <v>-2.0036149126161622E-2</v>
      </c>
      <c r="Z34" s="34">
        <f>$I$28/'Fixed data'!$C$7</f>
        <v>-2.0036149126161622E-2</v>
      </c>
      <c r="AA34" s="34">
        <f>$I$28/'Fixed data'!$C$7</f>
        <v>-2.0036149126161622E-2</v>
      </c>
      <c r="AB34" s="34">
        <f>$I$28/'Fixed data'!$C$7</f>
        <v>-2.0036149126161622E-2</v>
      </c>
      <c r="AC34" s="34">
        <f>$I$28/'Fixed data'!$C$7</f>
        <v>-2.0036149126161622E-2</v>
      </c>
      <c r="AD34" s="34">
        <f>$I$28/'Fixed data'!$C$7</f>
        <v>-2.0036149126161622E-2</v>
      </c>
      <c r="AE34" s="34">
        <f>$I$28/'Fixed data'!$C$7</f>
        <v>-2.0036149126161622E-2</v>
      </c>
      <c r="AF34" s="34">
        <f>$I$28/'Fixed data'!$C$7</f>
        <v>-2.0036149126161622E-2</v>
      </c>
      <c r="AG34" s="34">
        <f>$I$28/'Fixed data'!$C$7</f>
        <v>-2.0036149126161622E-2</v>
      </c>
      <c r="AH34" s="34">
        <f>$I$28/'Fixed data'!$C$7</f>
        <v>-2.0036149126161622E-2</v>
      </c>
      <c r="AI34" s="34">
        <f>$I$28/'Fixed data'!$C$7</f>
        <v>-2.0036149126161622E-2</v>
      </c>
      <c r="AJ34" s="34">
        <f>$I$28/'Fixed data'!$C$7</f>
        <v>-2.0036149126161622E-2</v>
      </c>
      <c r="AK34" s="34">
        <f>$I$28/'Fixed data'!$C$7</f>
        <v>-2.0036149126161622E-2</v>
      </c>
      <c r="AL34" s="34">
        <f>$I$28/'Fixed data'!$C$7</f>
        <v>-2.0036149126161622E-2</v>
      </c>
      <c r="AM34" s="34">
        <f>$I$28/'Fixed data'!$C$7</f>
        <v>-2.0036149126161622E-2</v>
      </c>
      <c r="AN34" s="34">
        <f>$I$28/'Fixed data'!$C$7</f>
        <v>-2.0036149126161622E-2</v>
      </c>
      <c r="AO34" s="34">
        <f>$I$28/'Fixed data'!$C$7</f>
        <v>-2.0036149126161622E-2</v>
      </c>
      <c r="AP34" s="34">
        <f>$I$28/'Fixed data'!$C$7</f>
        <v>-2.0036149126161622E-2</v>
      </c>
      <c r="AQ34" s="34">
        <f>$I$28/'Fixed data'!$C$7</f>
        <v>-2.0036149126161622E-2</v>
      </c>
      <c r="AR34" s="34">
        <f>$I$28/'Fixed data'!$C$7</f>
        <v>-2.0036149126161622E-2</v>
      </c>
      <c r="AS34" s="34">
        <f>$I$28/'Fixed data'!$C$7</f>
        <v>-2.0036149126161622E-2</v>
      </c>
      <c r="AT34" s="34">
        <f>$I$28/'Fixed data'!$C$7</f>
        <v>-2.0036149126161622E-2</v>
      </c>
      <c r="AU34" s="34">
        <f>$I$28/'Fixed data'!$C$7</f>
        <v>-2.0036149126161622E-2</v>
      </c>
      <c r="AV34" s="34">
        <f>$I$28/'Fixed data'!$C$7</f>
        <v>-2.0036149126161622E-2</v>
      </c>
      <c r="AW34" s="34">
        <f>$I$28/'Fixed data'!$C$7</f>
        <v>-2.0036149126161622E-2</v>
      </c>
      <c r="AX34" s="34">
        <f>$I$28/'Fixed data'!$C$7</f>
        <v>-2.0036149126161622E-2</v>
      </c>
      <c r="AY34" s="34">
        <f>$I$28/'Fixed data'!$C$7</f>
        <v>-2.0036149126161622E-2</v>
      </c>
      <c r="AZ34" s="34">
        <f>$I$28/'Fixed data'!$C$7</f>
        <v>-2.0036149126161622E-2</v>
      </c>
      <c r="BA34" s="34">
        <f>$I$28/'Fixed data'!$C$7</f>
        <v>-2.0036149126161622E-2</v>
      </c>
      <c r="BB34" s="34">
        <f>$I$28/'Fixed data'!$C$7</f>
        <v>-2.0036149126161622E-2</v>
      </c>
      <c r="BC34" s="34"/>
      <c r="BD34" s="34"/>
    </row>
    <row r="35" spans="1:57" ht="16.5" hidden="1" customHeight="1" outlineLevel="1">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c r="A60" s="116"/>
      <c r="B60" s="9" t="s">
        <v>7</v>
      </c>
      <c r="C60" s="9" t="s">
        <v>61</v>
      </c>
      <c r="D60" s="9" t="s">
        <v>40</v>
      </c>
      <c r="E60" s="34">
        <f>SUM(E30:E59)</f>
        <v>0</v>
      </c>
      <c r="F60" s="34">
        <f t="shared" ref="F60:BD60" si="5">SUM(F30:F59)</f>
        <v>0</v>
      </c>
      <c r="G60" s="34">
        <f t="shared" si="5"/>
        <v>0</v>
      </c>
      <c r="H60" s="34">
        <f t="shared" si="5"/>
        <v>-2.0212117010596446E-2</v>
      </c>
      <c r="I60" s="34">
        <f t="shared" si="5"/>
        <v>-4.0992360311131446E-2</v>
      </c>
      <c r="J60" s="34">
        <f t="shared" si="5"/>
        <v>-6.1028509437293071E-2</v>
      </c>
      <c r="K60" s="34">
        <f t="shared" si="5"/>
        <v>-6.1028509437293071E-2</v>
      </c>
      <c r="L60" s="34">
        <f t="shared" si="5"/>
        <v>-6.1028509437293071E-2</v>
      </c>
      <c r="M60" s="34">
        <f t="shared" si="5"/>
        <v>-6.1028509437293071E-2</v>
      </c>
      <c r="N60" s="34">
        <f t="shared" si="5"/>
        <v>-6.1028509437293071E-2</v>
      </c>
      <c r="O60" s="34">
        <f t="shared" si="5"/>
        <v>-6.1028509437293071E-2</v>
      </c>
      <c r="P60" s="34">
        <f t="shared" si="5"/>
        <v>-6.1028509437293071E-2</v>
      </c>
      <c r="Q60" s="34">
        <f t="shared" si="5"/>
        <v>-6.1028509437293071E-2</v>
      </c>
      <c r="R60" s="34">
        <f t="shared" si="5"/>
        <v>-6.1028509437293071E-2</v>
      </c>
      <c r="S60" s="34">
        <f t="shared" si="5"/>
        <v>-6.1028509437293071E-2</v>
      </c>
      <c r="T60" s="34">
        <f t="shared" si="5"/>
        <v>-6.1028509437293071E-2</v>
      </c>
      <c r="U60" s="34">
        <f t="shared" si="5"/>
        <v>-6.1028509437293071E-2</v>
      </c>
      <c r="V60" s="34">
        <f t="shared" si="5"/>
        <v>-6.1028509437293071E-2</v>
      </c>
      <c r="W60" s="34">
        <f t="shared" si="5"/>
        <v>-6.1028509437293071E-2</v>
      </c>
      <c r="X60" s="34">
        <f t="shared" si="5"/>
        <v>-6.1028509437293071E-2</v>
      </c>
      <c r="Y60" s="34">
        <f t="shared" si="5"/>
        <v>-6.1028509437293071E-2</v>
      </c>
      <c r="Z60" s="34">
        <f t="shared" si="5"/>
        <v>-6.1028509437293071E-2</v>
      </c>
      <c r="AA60" s="34">
        <f t="shared" si="5"/>
        <v>-6.1028509437293071E-2</v>
      </c>
      <c r="AB60" s="34">
        <f t="shared" si="5"/>
        <v>-6.1028509437293071E-2</v>
      </c>
      <c r="AC60" s="34">
        <f t="shared" si="5"/>
        <v>-6.1028509437293071E-2</v>
      </c>
      <c r="AD60" s="34">
        <f t="shared" si="5"/>
        <v>-6.1028509437293071E-2</v>
      </c>
      <c r="AE60" s="34">
        <f t="shared" si="5"/>
        <v>-6.1028509437293071E-2</v>
      </c>
      <c r="AF60" s="34">
        <f t="shared" si="5"/>
        <v>-6.1028509437293071E-2</v>
      </c>
      <c r="AG60" s="34">
        <f t="shared" si="5"/>
        <v>-6.1028509437293071E-2</v>
      </c>
      <c r="AH60" s="34">
        <f t="shared" si="5"/>
        <v>-6.1028509437293071E-2</v>
      </c>
      <c r="AI60" s="34">
        <f t="shared" si="5"/>
        <v>-6.1028509437293071E-2</v>
      </c>
      <c r="AJ60" s="34">
        <f t="shared" si="5"/>
        <v>-6.1028509437293071E-2</v>
      </c>
      <c r="AK60" s="34">
        <f t="shared" si="5"/>
        <v>-6.1028509437293071E-2</v>
      </c>
      <c r="AL60" s="34">
        <f t="shared" si="5"/>
        <v>-6.1028509437293071E-2</v>
      </c>
      <c r="AM60" s="34">
        <f t="shared" si="5"/>
        <v>-6.1028509437293071E-2</v>
      </c>
      <c r="AN60" s="34">
        <f t="shared" si="5"/>
        <v>-6.1028509437293071E-2</v>
      </c>
      <c r="AO60" s="34">
        <f t="shared" si="5"/>
        <v>-6.1028509437293071E-2</v>
      </c>
      <c r="AP60" s="34">
        <f t="shared" si="5"/>
        <v>-6.1028509437293071E-2</v>
      </c>
      <c r="AQ60" s="34">
        <f t="shared" si="5"/>
        <v>-6.1028509437293071E-2</v>
      </c>
      <c r="AR60" s="34">
        <f t="shared" si="5"/>
        <v>-6.1028509437293071E-2</v>
      </c>
      <c r="AS60" s="34">
        <f t="shared" si="5"/>
        <v>-6.1028509437293071E-2</v>
      </c>
      <c r="AT60" s="34">
        <f t="shared" si="5"/>
        <v>-6.1028509437293071E-2</v>
      </c>
      <c r="AU60" s="34">
        <f t="shared" si="5"/>
        <v>-6.1028509437293071E-2</v>
      </c>
      <c r="AV60" s="34">
        <f t="shared" si="5"/>
        <v>-6.1028509437293071E-2</v>
      </c>
      <c r="AW60" s="34">
        <f t="shared" si="5"/>
        <v>-6.1028509437293071E-2</v>
      </c>
      <c r="AX60" s="34">
        <f t="shared" si="5"/>
        <v>-6.1028509437293071E-2</v>
      </c>
      <c r="AY60" s="34">
        <f t="shared" si="5"/>
        <v>-6.1028509437293071E-2</v>
      </c>
      <c r="AZ60" s="34">
        <f t="shared" si="5"/>
        <v>-6.1028509437293071E-2</v>
      </c>
      <c r="BA60" s="34">
        <f t="shared" si="5"/>
        <v>-4.0816392426696629E-2</v>
      </c>
      <c r="BB60" s="34">
        <f t="shared" si="5"/>
        <v>-2.0036149126161622E-2</v>
      </c>
      <c r="BC60" s="34">
        <f t="shared" si="5"/>
        <v>0</v>
      </c>
      <c r="BD60" s="34">
        <f t="shared" si="5"/>
        <v>0</v>
      </c>
    </row>
    <row r="61" spans="1:56" ht="17.25" hidden="1" customHeight="1" outlineLevel="1">
      <c r="A61" s="116"/>
      <c r="B61" s="9" t="s">
        <v>35</v>
      </c>
      <c r="C61" s="9" t="s">
        <v>62</v>
      </c>
      <c r="D61" s="9" t="s">
        <v>40</v>
      </c>
      <c r="E61" s="34">
        <v>0</v>
      </c>
      <c r="F61" s="34">
        <f>E62</f>
        <v>0</v>
      </c>
      <c r="G61" s="34">
        <f t="shared" ref="G61:BD61" si="6">F62</f>
        <v>0</v>
      </c>
      <c r="H61" s="34">
        <f t="shared" si="6"/>
        <v>-0.90954526547684</v>
      </c>
      <c r="I61" s="34">
        <f t="shared" si="6"/>
        <v>-1.8244440969903186</v>
      </c>
      <c r="J61" s="34">
        <f t="shared" si="6"/>
        <v>-2.6850784473564602</v>
      </c>
      <c r="K61" s="34">
        <f t="shared" si="6"/>
        <v>-2.6240499379191671</v>
      </c>
      <c r="L61" s="34">
        <f t="shared" si="6"/>
        <v>-2.563021428481874</v>
      </c>
      <c r="M61" s="34">
        <f t="shared" si="6"/>
        <v>-2.5019929190445809</v>
      </c>
      <c r="N61" s="34">
        <f t="shared" si="6"/>
        <v>-2.4409644096072878</v>
      </c>
      <c r="O61" s="34">
        <f t="shared" si="6"/>
        <v>-2.3799359001699947</v>
      </c>
      <c r="P61" s="34">
        <f t="shared" si="6"/>
        <v>-2.3189073907327016</v>
      </c>
      <c r="Q61" s="34">
        <f t="shared" si="6"/>
        <v>-2.2578788812954085</v>
      </c>
      <c r="R61" s="34">
        <f t="shared" si="6"/>
        <v>-2.1968503718581154</v>
      </c>
      <c r="S61" s="34">
        <f t="shared" si="6"/>
        <v>-2.1358218624208223</v>
      </c>
      <c r="T61" s="34">
        <f t="shared" si="6"/>
        <v>-2.0747933529835292</v>
      </c>
      <c r="U61" s="34">
        <f t="shared" si="6"/>
        <v>-2.0137648435462361</v>
      </c>
      <c r="V61" s="34">
        <f t="shared" si="6"/>
        <v>-1.952736334108943</v>
      </c>
      <c r="W61" s="34">
        <f t="shared" si="6"/>
        <v>-1.8917078246716499</v>
      </c>
      <c r="X61" s="34">
        <f t="shared" si="6"/>
        <v>-1.8306793152343568</v>
      </c>
      <c r="Y61" s="34">
        <f t="shared" si="6"/>
        <v>-1.7696508057970637</v>
      </c>
      <c r="Z61" s="34">
        <f t="shared" si="6"/>
        <v>-1.7086222963597706</v>
      </c>
      <c r="AA61" s="34">
        <f t="shared" si="6"/>
        <v>-1.6475937869224775</v>
      </c>
      <c r="AB61" s="34">
        <f t="shared" si="6"/>
        <v>-1.5865652774851844</v>
      </c>
      <c r="AC61" s="34">
        <f t="shared" si="6"/>
        <v>-1.5255367680478913</v>
      </c>
      <c r="AD61" s="34">
        <f t="shared" si="6"/>
        <v>-1.4645082586105982</v>
      </c>
      <c r="AE61" s="34">
        <f t="shared" si="6"/>
        <v>-1.4034797491733051</v>
      </c>
      <c r="AF61" s="34">
        <f t="shared" si="6"/>
        <v>-1.342451239736012</v>
      </c>
      <c r="AG61" s="34">
        <f t="shared" si="6"/>
        <v>-1.2814227302987189</v>
      </c>
      <c r="AH61" s="34">
        <f t="shared" si="6"/>
        <v>-1.2203942208614258</v>
      </c>
      <c r="AI61" s="34">
        <f t="shared" si="6"/>
        <v>-1.1593657114241327</v>
      </c>
      <c r="AJ61" s="34">
        <f t="shared" si="6"/>
        <v>-1.0983372019868396</v>
      </c>
      <c r="AK61" s="34">
        <f t="shared" si="6"/>
        <v>-1.0373086925495465</v>
      </c>
      <c r="AL61" s="34">
        <f t="shared" si="6"/>
        <v>-0.9762801831122534</v>
      </c>
      <c r="AM61" s="34">
        <f t="shared" si="6"/>
        <v>-0.9152516736749603</v>
      </c>
      <c r="AN61" s="34">
        <f t="shared" si="6"/>
        <v>-0.8542231642376672</v>
      </c>
      <c r="AO61" s="34">
        <f t="shared" si="6"/>
        <v>-0.7931946548003741</v>
      </c>
      <c r="AP61" s="34">
        <f t="shared" si="6"/>
        <v>-0.732166145363081</v>
      </c>
      <c r="AQ61" s="34">
        <f t="shared" si="6"/>
        <v>-0.6711376359257879</v>
      </c>
      <c r="AR61" s="34">
        <f t="shared" si="6"/>
        <v>-0.6101091264884948</v>
      </c>
      <c r="AS61" s="34">
        <f t="shared" si="6"/>
        <v>-0.5490806170512017</v>
      </c>
      <c r="AT61" s="34">
        <f t="shared" si="6"/>
        <v>-0.4880521076139086</v>
      </c>
      <c r="AU61" s="34">
        <f t="shared" si="6"/>
        <v>-0.4270235981766155</v>
      </c>
      <c r="AV61" s="34">
        <f t="shared" si="6"/>
        <v>-0.36599508873932241</v>
      </c>
      <c r="AW61" s="34">
        <f t="shared" si="6"/>
        <v>-0.30496657930202931</v>
      </c>
      <c r="AX61" s="34">
        <f t="shared" si="6"/>
        <v>-0.24393806986473623</v>
      </c>
      <c r="AY61" s="34">
        <f t="shared" si="6"/>
        <v>-0.18290956042744316</v>
      </c>
      <c r="AZ61" s="34">
        <f t="shared" si="6"/>
        <v>-0.12188105099015009</v>
      </c>
      <c r="BA61" s="34">
        <f t="shared" si="6"/>
        <v>-6.085254155285702E-2</v>
      </c>
      <c r="BB61" s="34">
        <f t="shared" si="6"/>
        <v>-2.0036149126160391E-2</v>
      </c>
      <c r="BC61" s="34">
        <f t="shared" si="6"/>
        <v>1.231653667943533E-15</v>
      </c>
      <c r="BD61" s="34">
        <f t="shared" si="6"/>
        <v>1.231653667943533E-15</v>
      </c>
    </row>
    <row r="62" spans="1:56" ht="16.5" hidden="1" customHeight="1" outlineLevel="1">
      <c r="A62" s="116"/>
      <c r="B62" s="9" t="s">
        <v>34</v>
      </c>
      <c r="C62" s="9" t="s">
        <v>69</v>
      </c>
      <c r="D62" s="9" t="s">
        <v>40</v>
      </c>
      <c r="E62" s="34">
        <f t="shared" ref="E62:BD62" si="7">E28-E60+E61</f>
        <v>0</v>
      </c>
      <c r="F62" s="34">
        <f t="shared" si="7"/>
        <v>0</v>
      </c>
      <c r="G62" s="34">
        <f t="shared" si="7"/>
        <v>-0.90954526547684</v>
      </c>
      <c r="H62" s="34">
        <f t="shared" si="7"/>
        <v>-1.8244440969903186</v>
      </c>
      <c r="I62" s="34">
        <f t="shared" si="7"/>
        <v>-2.6850784473564602</v>
      </c>
      <c r="J62" s="34">
        <f t="shared" si="7"/>
        <v>-2.6240499379191671</v>
      </c>
      <c r="K62" s="34">
        <f t="shared" si="7"/>
        <v>-2.563021428481874</v>
      </c>
      <c r="L62" s="34">
        <f t="shared" si="7"/>
        <v>-2.5019929190445809</v>
      </c>
      <c r="M62" s="34">
        <f t="shared" si="7"/>
        <v>-2.4409644096072878</v>
      </c>
      <c r="N62" s="34">
        <f t="shared" si="7"/>
        <v>-2.3799359001699947</v>
      </c>
      <c r="O62" s="34">
        <f t="shared" si="7"/>
        <v>-2.3189073907327016</v>
      </c>
      <c r="P62" s="34">
        <f t="shared" si="7"/>
        <v>-2.2578788812954085</v>
      </c>
      <c r="Q62" s="34">
        <f t="shared" si="7"/>
        <v>-2.1968503718581154</v>
      </c>
      <c r="R62" s="34">
        <f t="shared" si="7"/>
        <v>-2.1358218624208223</v>
      </c>
      <c r="S62" s="34">
        <f t="shared" si="7"/>
        <v>-2.0747933529835292</v>
      </c>
      <c r="T62" s="34">
        <f t="shared" si="7"/>
        <v>-2.0137648435462361</v>
      </c>
      <c r="U62" s="34">
        <f t="shared" si="7"/>
        <v>-1.952736334108943</v>
      </c>
      <c r="V62" s="34">
        <f t="shared" si="7"/>
        <v>-1.8917078246716499</v>
      </c>
      <c r="W62" s="34">
        <f t="shared" si="7"/>
        <v>-1.8306793152343568</v>
      </c>
      <c r="X62" s="34">
        <f t="shared" si="7"/>
        <v>-1.7696508057970637</v>
      </c>
      <c r="Y62" s="34">
        <f t="shared" si="7"/>
        <v>-1.7086222963597706</v>
      </c>
      <c r="Z62" s="34">
        <f t="shared" si="7"/>
        <v>-1.6475937869224775</v>
      </c>
      <c r="AA62" s="34">
        <f t="shared" si="7"/>
        <v>-1.5865652774851844</v>
      </c>
      <c r="AB62" s="34">
        <f t="shared" si="7"/>
        <v>-1.5255367680478913</v>
      </c>
      <c r="AC62" s="34">
        <f t="shared" si="7"/>
        <v>-1.4645082586105982</v>
      </c>
      <c r="AD62" s="34">
        <f t="shared" si="7"/>
        <v>-1.4034797491733051</v>
      </c>
      <c r="AE62" s="34">
        <f t="shared" si="7"/>
        <v>-1.342451239736012</v>
      </c>
      <c r="AF62" s="34">
        <f t="shared" si="7"/>
        <v>-1.2814227302987189</v>
      </c>
      <c r="AG62" s="34">
        <f t="shared" si="7"/>
        <v>-1.2203942208614258</v>
      </c>
      <c r="AH62" s="34">
        <f t="shared" si="7"/>
        <v>-1.1593657114241327</v>
      </c>
      <c r="AI62" s="34">
        <f t="shared" si="7"/>
        <v>-1.0983372019868396</v>
      </c>
      <c r="AJ62" s="34">
        <f t="shared" si="7"/>
        <v>-1.0373086925495465</v>
      </c>
      <c r="AK62" s="34">
        <f t="shared" si="7"/>
        <v>-0.9762801831122534</v>
      </c>
      <c r="AL62" s="34">
        <f t="shared" si="7"/>
        <v>-0.9152516736749603</v>
      </c>
      <c r="AM62" s="34">
        <f t="shared" si="7"/>
        <v>-0.8542231642376672</v>
      </c>
      <c r="AN62" s="34">
        <f t="shared" si="7"/>
        <v>-0.7931946548003741</v>
      </c>
      <c r="AO62" s="34">
        <f t="shared" si="7"/>
        <v>-0.732166145363081</v>
      </c>
      <c r="AP62" s="34">
        <f t="shared" si="7"/>
        <v>-0.6711376359257879</v>
      </c>
      <c r="AQ62" s="34">
        <f t="shared" si="7"/>
        <v>-0.6101091264884948</v>
      </c>
      <c r="AR62" s="34">
        <f t="shared" si="7"/>
        <v>-0.5490806170512017</v>
      </c>
      <c r="AS62" s="34">
        <f t="shared" si="7"/>
        <v>-0.4880521076139086</v>
      </c>
      <c r="AT62" s="34">
        <f t="shared" si="7"/>
        <v>-0.4270235981766155</v>
      </c>
      <c r="AU62" s="34">
        <f t="shared" si="7"/>
        <v>-0.36599508873932241</v>
      </c>
      <c r="AV62" s="34">
        <f t="shared" si="7"/>
        <v>-0.30496657930202931</v>
      </c>
      <c r="AW62" s="34">
        <f t="shared" si="7"/>
        <v>-0.24393806986473623</v>
      </c>
      <c r="AX62" s="34">
        <f t="shared" si="7"/>
        <v>-0.18290956042744316</v>
      </c>
      <c r="AY62" s="34">
        <f t="shared" si="7"/>
        <v>-0.12188105099015009</v>
      </c>
      <c r="AZ62" s="34">
        <f t="shared" si="7"/>
        <v>-6.085254155285702E-2</v>
      </c>
      <c r="BA62" s="34">
        <f t="shared" si="7"/>
        <v>-2.0036149126160391E-2</v>
      </c>
      <c r="BB62" s="34">
        <f t="shared" si="7"/>
        <v>1.231653667943533E-15</v>
      </c>
      <c r="BC62" s="34">
        <f t="shared" si="7"/>
        <v>1.231653667943533E-15</v>
      </c>
      <c r="BD62" s="34">
        <f t="shared" si="7"/>
        <v>1.231653667943533E-15</v>
      </c>
    </row>
    <row r="63" spans="1:56" ht="16.5" collapsed="1">
      <c r="A63" s="116"/>
      <c r="B63" s="9" t="s">
        <v>8</v>
      </c>
      <c r="C63" s="11" t="s">
        <v>68</v>
      </c>
      <c r="D63" s="9" t="s">
        <v>40</v>
      </c>
      <c r="E63" s="34">
        <f>AVERAGE(E61:E62)*'Fixed data'!$C$3</f>
        <v>0</v>
      </c>
      <c r="F63" s="34">
        <f>AVERAGE(F61:F62)*'Fixed data'!$C$3</f>
        <v>0</v>
      </c>
      <c r="G63" s="34">
        <f>AVERAGE(G61:G62)*'Fixed data'!$C$3</f>
        <v>-2.1965518161265688E-2</v>
      </c>
      <c r="H63" s="34">
        <f>AVERAGE(H61:H62)*'Fixed data'!$C$3</f>
        <v>-6.6025843103581894E-2</v>
      </c>
      <c r="I63" s="34">
        <f>AVERAGE(I61:I62)*'Fixed data'!$C$3</f>
        <v>-0.10890496944597472</v>
      </c>
      <c r="J63" s="34">
        <f>AVERAGE(J61:J62)*'Fixed data'!$C$3</f>
        <v>-0.12821545050440641</v>
      </c>
      <c r="K63" s="34">
        <f>AVERAGE(K61:K62)*'Fixed data'!$C$3</f>
        <v>-0.12526777349858514</v>
      </c>
      <c r="L63" s="34">
        <f>AVERAGE(L61:L62)*'Fixed data'!$C$3</f>
        <v>-0.1223200964927639</v>
      </c>
      <c r="M63" s="34">
        <f>AVERAGE(M61:M62)*'Fixed data'!$C$3</f>
        <v>-0.11937241948694262</v>
      </c>
      <c r="N63" s="34">
        <f>AVERAGE(N61:N62)*'Fixed data'!$C$3</f>
        <v>-0.11642474248112139</v>
      </c>
      <c r="O63" s="34">
        <f>AVERAGE(O61:O62)*'Fixed data'!$C$3</f>
        <v>-0.11347706547530011</v>
      </c>
      <c r="P63" s="34">
        <f>AVERAGE(P61:P62)*'Fixed data'!$C$3</f>
        <v>-0.11052938846947888</v>
      </c>
      <c r="Q63" s="34">
        <f>AVERAGE(Q61:Q62)*'Fixed data'!$C$3</f>
        <v>-0.10758171146365759</v>
      </c>
      <c r="R63" s="34">
        <f>AVERAGE(R61:R62)*'Fixed data'!$C$3</f>
        <v>-0.10463403445783637</v>
      </c>
      <c r="S63" s="34">
        <f>AVERAGE(S61:S62)*'Fixed data'!$C$3</f>
        <v>-0.10168635745201508</v>
      </c>
      <c r="T63" s="34">
        <f>AVERAGE(T61:T62)*'Fixed data'!$C$3</f>
        <v>-9.8738680446193841E-2</v>
      </c>
      <c r="U63" s="34">
        <f>AVERAGE(U61:U62)*'Fixed data'!$C$3</f>
        <v>-9.5791003440372585E-2</v>
      </c>
      <c r="V63" s="34">
        <f>AVERAGE(V61:V62)*'Fixed data'!$C$3</f>
        <v>-9.2843326434551329E-2</v>
      </c>
      <c r="W63" s="34">
        <f>AVERAGE(W61:W62)*'Fixed data'!$C$3</f>
        <v>-8.9895649428730059E-2</v>
      </c>
      <c r="X63" s="34">
        <f>AVERAGE(X61:X62)*'Fixed data'!$C$3</f>
        <v>-8.6947972422908804E-2</v>
      </c>
      <c r="Y63" s="34">
        <f>AVERAGE(Y61:Y62)*'Fixed data'!$C$3</f>
        <v>-8.4000295417087548E-2</v>
      </c>
      <c r="Z63" s="34">
        <f>AVERAGE(Z61:Z62)*'Fixed data'!$C$3</f>
        <v>-8.1052618411266292E-2</v>
      </c>
      <c r="AA63" s="34">
        <f>AVERAGE(AA61:AA62)*'Fixed data'!$C$3</f>
        <v>-7.8104941405445036E-2</v>
      </c>
      <c r="AB63" s="34">
        <f>AVERAGE(AB61:AB62)*'Fixed data'!$C$3</f>
        <v>-7.515726439962378E-2</v>
      </c>
      <c r="AC63" s="34">
        <f>AVERAGE(AC61:AC62)*'Fixed data'!$C$3</f>
        <v>-7.2209587393802524E-2</v>
      </c>
      <c r="AD63" s="34">
        <f>AVERAGE(AD61:AD62)*'Fixed data'!$C$3</f>
        <v>-6.9261910387981268E-2</v>
      </c>
      <c r="AE63" s="34">
        <f>AVERAGE(AE61:AE62)*'Fixed data'!$C$3</f>
        <v>-6.6314233382160012E-2</v>
      </c>
      <c r="AF63" s="34">
        <f>AVERAGE(AF61:AF62)*'Fixed data'!$C$3</f>
        <v>-6.3366556376338756E-2</v>
      </c>
      <c r="AG63" s="34">
        <f>AVERAGE(AG61:AG62)*'Fixed data'!$C$3</f>
        <v>-6.04188793705175E-2</v>
      </c>
      <c r="AH63" s="34">
        <f>AVERAGE(AH61:AH62)*'Fixed data'!$C$3</f>
        <v>-5.7471202364696237E-2</v>
      </c>
      <c r="AI63" s="34">
        <f>AVERAGE(AI61:AI62)*'Fixed data'!$C$3</f>
        <v>-5.4523525358874982E-2</v>
      </c>
      <c r="AJ63" s="34">
        <f>AVERAGE(AJ61:AJ62)*'Fixed data'!$C$3</f>
        <v>-5.1575848353053726E-2</v>
      </c>
      <c r="AK63" s="34">
        <f>AVERAGE(AK61:AK62)*'Fixed data'!$C$3</f>
        <v>-4.862817134723247E-2</v>
      </c>
      <c r="AL63" s="34">
        <f>AVERAGE(AL61:AL62)*'Fixed data'!$C$3</f>
        <v>-4.5680494341411214E-2</v>
      </c>
      <c r="AM63" s="34">
        <f>AVERAGE(AM61:AM62)*'Fixed data'!$C$3</f>
        <v>-4.2732817335589958E-2</v>
      </c>
      <c r="AN63" s="34">
        <f>AVERAGE(AN61:AN62)*'Fixed data'!$C$3</f>
        <v>-3.9785140329768702E-2</v>
      </c>
      <c r="AO63" s="34">
        <f>AVERAGE(AO61:AO62)*'Fixed data'!$C$3</f>
        <v>-3.6837463323947446E-2</v>
      </c>
      <c r="AP63" s="34">
        <f>AVERAGE(AP61:AP62)*'Fixed data'!$C$3</f>
        <v>-3.3889786318126183E-2</v>
      </c>
      <c r="AQ63" s="34">
        <f>AVERAGE(AQ61:AQ62)*'Fixed data'!$C$3</f>
        <v>-3.0942109312304927E-2</v>
      </c>
      <c r="AR63" s="34">
        <f>AVERAGE(AR61:AR62)*'Fixed data'!$C$3</f>
        <v>-2.7994432306483671E-2</v>
      </c>
      <c r="AS63" s="34">
        <f>AVERAGE(AS61:AS62)*'Fixed data'!$C$3</f>
        <v>-2.5046755300662416E-2</v>
      </c>
      <c r="AT63" s="34">
        <f>AVERAGE(AT61:AT62)*'Fixed data'!$C$3</f>
        <v>-2.209907829484116E-2</v>
      </c>
      <c r="AU63" s="34">
        <f>AVERAGE(AU61:AU62)*'Fixed data'!$C$3</f>
        <v>-1.91514012890199E-2</v>
      </c>
      <c r="AV63" s="34">
        <f>AVERAGE(AV61:AV62)*'Fixed data'!$C$3</f>
        <v>-1.6203724283198644E-2</v>
      </c>
      <c r="AW63" s="34">
        <f>AVERAGE(AW61:AW62)*'Fixed data'!$C$3</f>
        <v>-1.3256047277377388E-2</v>
      </c>
      <c r="AX63" s="34">
        <f>AVERAGE(AX61:AX62)*'Fixed data'!$C$3</f>
        <v>-1.0308370271556134E-2</v>
      </c>
      <c r="AY63" s="34">
        <f>AVERAGE(AY61:AY62)*'Fixed data'!$C$3</f>
        <v>-7.3606932657348766E-3</v>
      </c>
      <c r="AZ63" s="34">
        <f>AVERAGE(AZ61:AZ62)*'Fixed data'!$C$3</f>
        <v>-4.4130162599136224E-3</v>
      </c>
      <c r="BA63" s="34">
        <f>AVERAGE(BA61:BA62)*'Fixed data'!$C$3</f>
        <v>-1.9534618798982707E-3</v>
      </c>
      <c r="BB63" s="34">
        <f>AVERAGE(BB61:BB62)*'Fixed data'!$C$3</f>
        <v>-4.8387300139674373E-4</v>
      </c>
      <c r="BC63" s="34">
        <f>AVERAGE(BC61:BC62)*'Fixed data'!$C$3</f>
        <v>5.9488872161672644E-17</v>
      </c>
      <c r="BD63" s="34">
        <f>AVERAGE(BD61:BD62)*'Fixed data'!$C$3</f>
        <v>5.9488872161672644E-17</v>
      </c>
    </row>
    <row r="64" spans="1:56" ht="15.75" thickBot="1">
      <c r="A64" s="115"/>
      <c r="B64" s="12" t="s">
        <v>95</v>
      </c>
      <c r="C64" s="12" t="s">
        <v>45</v>
      </c>
      <c r="D64" s="12" t="s">
        <v>40</v>
      </c>
      <c r="E64" s="53">
        <f t="shared" ref="E64:BD64" si="8">E29+E60+E63</f>
        <v>0</v>
      </c>
      <c r="F64" s="53">
        <f t="shared" si="8"/>
        <v>0</v>
      </c>
      <c r="G64" s="53">
        <f t="shared" si="8"/>
        <v>-0.2493518345304756</v>
      </c>
      <c r="H64" s="53">
        <f t="shared" si="8"/>
        <v>-0.32001569724519713</v>
      </c>
      <c r="I64" s="53">
        <f t="shared" si="8"/>
        <v>-0.37530400742642439</v>
      </c>
      <c r="J64" s="53">
        <f t="shared" si="8"/>
        <v>-0.18924395994169949</v>
      </c>
      <c r="K64" s="53">
        <f t="shared" si="8"/>
        <v>-0.18629628293587822</v>
      </c>
      <c r="L64" s="53">
        <f t="shared" si="8"/>
        <v>-0.18334860593005697</v>
      </c>
      <c r="M64" s="53">
        <f t="shared" si="8"/>
        <v>-0.1804009289242357</v>
      </c>
      <c r="N64" s="53">
        <f t="shared" si="8"/>
        <v>-0.17745325191841446</v>
      </c>
      <c r="O64" s="53">
        <f t="shared" si="8"/>
        <v>-0.17450557491259316</v>
      </c>
      <c r="P64" s="53">
        <f t="shared" si="8"/>
        <v>-0.17155789790677195</v>
      </c>
      <c r="Q64" s="53">
        <f t="shared" si="8"/>
        <v>-0.16861022090095068</v>
      </c>
      <c r="R64" s="53">
        <f t="shared" si="8"/>
        <v>-0.16566254389512944</v>
      </c>
      <c r="S64" s="53">
        <f t="shared" si="8"/>
        <v>-0.16271486688930814</v>
      </c>
      <c r="T64" s="53">
        <f t="shared" si="8"/>
        <v>-0.15976718988348693</v>
      </c>
      <c r="U64" s="53">
        <f t="shared" si="8"/>
        <v>-0.15681951287766566</v>
      </c>
      <c r="V64" s="53">
        <f t="shared" si="8"/>
        <v>-0.15387183587184439</v>
      </c>
      <c r="W64" s="53">
        <f t="shared" si="8"/>
        <v>-0.15092415886602312</v>
      </c>
      <c r="X64" s="53">
        <f t="shared" si="8"/>
        <v>-0.14797648186020187</v>
      </c>
      <c r="Y64" s="53">
        <f t="shared" si="8"/>
        <v>-0.14502880485438063</v>
      </c>
      <c r="Z64" s="53">
        <f t="shared" si="8"/>
        <v>-0.14208112784855936</v>
      </c>
      <c r="AA64" s="53">
        <f t="shared" si="8"/>
        <v>-0.13913345084273809</v>
      </c>
      <c r="AB64" s="53">
        <f t="shared" si="8"/>
        <v>-0.13618577383691685</v>
      </c>
      <c r="AC64" s="53">
        <f t="shared" si="8"/>
        <v>-0.13323809683109561</v>
      </c>
      <c r="AD64" s="53">
        <f t="shared" si="8"/>
        <v>-0.13029041982527434</v>
      </c>
      <c r="AE64" s="53">
        <f t="shared" si="8"/>
        <v>-0.12734274281945307</v>
      </c>
      <c r="AF64" s="53">
        <f t="shared" si="8"/>
        <v>-0.12439506581363183</v>
      </c>
      <c r="AG64" s="53">
        <f t="shared" si="8"/>
        <v>-0.12144738880781057</v>
      </c>
      <c r="AH64" s="53">
        <f t="shared" si="8"/>
        <v>-0.11849971180198932</v>
      </c>
      <c r="AI64" s="53">
        <f t="shared" si="8"/>
        <v>-0.11555203479616805</v>
      </c>
      <c r="AJ64" s="53">
        <f t="shared" si="8"/>
        <v>-0.1126043577903468</v>
      </c>
      <c r="AK64" s="53">
        <f t="shared" si="8"/>
        <v>-0.10965668078452553</v>
      </c>
      <c r="AL64" s="53">
        <f t="shared" si="8"/>
        <v>-0.10670900377870429</v>
      </c>
      <c r="AM64" s="53">
        <f t="shared" si="8"/>
        <v>-0.10376132677288302</v>
      </c>
      <c r="AN64" s="53">
        <f t="shared" si="8"/>
        <v>-0.10081364976706178</v>
      </c>
      <c r="AO64" s="53">
        <f t="shared" si="8"/>
        <v>-9.7865972761240511E-2</v>
      </c>
      <c r="AP64" s="53">
        <f t="shared" si="8"/>
        <v>-9.4918295755419255E-2</v>
      </c>
      <c r="AQ64" s="53">
        <f t="shared" si="8"/>
        <v>-9.1970618749597999E-2</v>
      </c>
      <c r="AR64" s="53">
        <f t="shared" si="8"/>
        <v>-8.9022941743776743E-2</v>
      </c>
      <c r="AS64" s="53">
        <f t="shared" si="8"/>
        <v>-8.6075264737955487E-2</v>
      </c>
      <c r="AT64" s="53">
        <f t="shared" si="8"/>
        <v>-8.3127587732134231E-2</v>
      </c>
      <c r="AU64" s="53">
        <f t="shared" si="8"/>
        <v>-8.0179910726312975E-2</v>
      </c>
      <c r="AV64" s="53">
        <f t="shared" si="8"/>
        <v>-7.7232233720491719E-2</v>
      </c>
      <c r="AW64" s="53">
        <f t="shared" si="8"/>
        <v>-7.4284556714670463E-2</v>
      </c>
      <c r="AX64" s="53">
        <f t="shared" si="8"/>
        <v>-7.1336879708849207E-2</v>
      </c>
      <c r="AY64" s="53">
        <f t="shared" si="8"/>
        <v>-6.8389202703027951E-2</v>
      </c>
      <c r="AZ64" s="53">
        <f t="shared" si="8"/>
        <v>-6.5441525697206696E-2</v>
      </c>
      <c r="BA64" s="53">
        <f t="shared" si="8"/>
        <v>-4.2769854306594898E-2</v>
      </c>
      <c r="BB64" s="53">
        <f t="shared" si="8"/>
        <v>-2.0520022127558366E-2</v>
      </c>
      <c r="BC64" s="53">
        <f t="shared" si="8"/>
        <v>5.9488872161672644E-17</v>
      </c>
      <c r="BD64" s="53">
        <f t="shared" si="8"/>
        <v>5.9488872161672644E-17</v>
      </c>
    </row>
    <row r="65" spans="1:56" ht="12.75" customHeight="1">
      <c r="A65" s="185"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6"/>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6"/>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c r="A68" s="186"/>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c r="A69" s="186"/>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6"/>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6"/>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6"/>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6"/>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7"/>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5"/>
      <c r="B77" s="14" t="s">
        <v>16</v>
      </c>
      <c r="C77" s="14"/>
      <c r="D77" s="14" t="s">
        <v>40</v>
      </c>
      <c r="E77" s="54">
        <f>IF('Fixed data'!$G$19=FALSE,E64+E76,E64)</f>
        <v>0</v>
      </c>
      <c r="F77" s="54">
        <f>IF('Fixed data'!$G$19=FALSE,F64+F76,F64)</f>
        <v>0</v>
      </c>
      <c r="G77" s="54">
        <f>IF('Fixed data'!$G$19=FALSE,G64+G76,G64)</f>
        <v>-0.2493518345304756</v>
      </c>
      <c r="H77" s="54">
        <f>IF('Fixed data'!$G$19=FALSE,H64+H76,H64)</f>
        <v>-0.32001569724519713</v>
      </c>
      <c r="I77" s="54">
        <f>IF('Fixed data'!$G$19=FALSE,I64+I76,I64)</f>
        <v>-0.37530400742642439</v>
      </c>
      <c r="J77" s="54">
        <f>IF('Fixed data'!$G$19=FALSE,J64+J76,J64)</f>
        <v>-0.18924395994169949</v>
      </c>
      <c r="K77" s="54">
        <f>IF('Fixed data'!$G$19=FALSE,K64+K76,K64)</f>
        <v>-0.18629628293587822</v>
      </c>
      <c r="L77" s="54">
        <f>IF('Fixed data'!$G$19=FALSE,L64+L76,L64)</f>
        <v>-0.18334860593005697</v>
      </c>
      <c r="M77" s="54">
        <f>IF('Fixed data'!$G$19=FALSE,M64+M76,M64)</f>
        <v>-0.1804009289242357</v>
      </c>
      <c r="N77" s="54">
        <f>IF('Fixed data'!$G$19=FALSE,N64+N76,N64)</f>
        <v>-0.17745325191841446</v>
      </c>
      <c r="O77" s="54">
        <f>IF('Fixed data'!$G$19=FALSE,O64+O76,O64)</f>
        <v>-0.17450557491259316</v>
      </c>
      <c r="P77" s="54">
        <f>IF('Fixed data'!$G$19=FALSE,P64+P76,P64)</f>
        <v>-0.17155789790677195</v>
      </c>
      <c r="Q77" s="54">
        <f>IF('Fixed data'!$G$19=FALSE,Q64+Q76,Q64)</f>
        <v>-0.16861022090095068</v>
      </c>
      <c r="R77" s="54">
        <f>IF('Fixed data'!$G$19=FALSE,R64+R76,R64)</f>
        <v>-0.16566254389512944</v>
      </c>
      <c r="S77" s="54">
        <f>IF('Fixed data'!$G$19=FALSE,S64+S76,S64)</f>
        <v>-0.16271486688930814</v>
      </c>
      <c r="T77" s="54">
        <f>IF('Fixed data'!$G$19=FALSE,T64+T76,T64)</f>
        <v>-0.15976718988348693</v>
      </c>
      <c r="U77" s="54">
        <f>IF('Fixed data'!$G$19=FALSE,U64+U76,U64)</f>
        <v>-0.15681951287766566</v>
      </c>
      <c r="V77" s="54">
        <f>IF('Fixed data'!$G$19=FALSE,V64+V76,V64)</f>
        <v>-0.15387183587184439</v>
      </c>
      <c r="W77" s="54">
        <f>IF('Fixed data'!$G$19=FALSE,W64+W76,W64)</f>
        <v>-0.15092415886602312</v>
      </c>
      <c r="X77" s="54">
        <f>IF('Fixed data'!$G$19=FALSE,X64+X76,X64)</f>
        <v>-0.14797648186020187</v>
      </c>
      <c r="Y77" s="54">
        <f>IF('Fixed data'!$G$19=FALSE,Y64+Y76,Y64)</f>
        <v>-0.14502880485438063</v>
      </c>
      <c r="Z77" s="54">
        <f>IF('Fixed data'!$G$19=FALSE,Z64+Z76,Z64)</f>
        <v>-0.14208112784855936</v>
      </c>
      <c r="AA77" s="54">
        <f>IF('Fixed data'!$G$19=FALSE,AA64+AA76,AA64)</f>
        <v>-0.13913345084273809</v>
      </c>
      <c r="AB77" s="54">
        <f>IF('Fixed data'!$G$19=FALSE,AB64+AB76,AB64)</f>
        <v>-0.13618577383691685</v>
      </c>
      <c r="AC77" s="54">
        <f>IF('Fixed data'!$G$19=FALSE,AC64+AC76,AC64)</f>
        <v>-0.13323809683109561</v>
      </c>
      <c r="AD77" s="54">
        <f>IF('Fixed data'!$G$19=FALSE,AD64+AD76,AD64)</f>
        <v>-0.13029041982527434</v>
      </c>
      <c r="AE77" s="54">
        <f>IF('Fixed data'!$G$19=FALSE,AE64+AE76,AE64)</f>
        <v>-0.12734274281945307</v>
      </c>
      <c r="AF77" s="54">
        <f>IF('Fixed data'!$G$19=FALSE,AF64+AF76,AF64)</f>
        <v>-0.12439506581363183</v>
      </c>
      <c r="AG77" s="54">
        <f>IF('Fixed data'!$G$19=FALSE,AG64+AG76,AG64)</f>
        <v>-0.12144738880781057</v>
      </c>
      <c r="AH77" s="54">
        <f>IF('Fixed data'!$G$19=FALSE,AH64+AH76,AH64)</f>
        <v>-0.11849971180198932</v>
      </c>
      <c r="AI77" s="54">
        <f>IF('Fixed data'!$G$19=FALSE,AI64+AI76,AI64)</f>
        <v>-0.11555203479616805</v>
      </c>
      <c r="AJ77" s="54">
        <f>IF('Fixed data'!$G$19=FALSE,AJ64+AJ76,AJ64)</f>
        <v>-0.1126043577903468</v>
      </c>
      <c r="AK77" s="54">
        <f>IF('Fixed data'!$G$19=FALSE,AK64+AK76,AK64)</f>
        <v>-0.10965668078452553</v>
      </c>
      <c r="AL77" s="54">
        <f>IF('Fixed data'!$G$19=FALSE,AL64+AL76,AL64)</f>
        <v>-0.10670900377870429</v>
      </c>
      <c r="AM77" s="54">
        <f>IF('Fixed data'!$G$19=FALSE,AM64+AM76,AM64)</f>
        <v>-0.10376132677288302</v>
      </c>
      <c r="AN77" s="54">
        <f>IF('Fixed data'!$G$19=FALSE,AN64+AN76,AN64)</f>
        <v>-0.10081364976706178</v>
      </c>
      <c r="AO77" s="54">
        <f>IF('Fixed data'!$G$19=FALSE,AO64+AO76,AO64)</f>
        <v>-9.7865972761240511E-2</v>
      </c>
      <c r="AP77" s="54">
        <f>IF('Fixed data'!$G$19=FALSE,AP64+AP76,AP64)</f>
        <v>-9.4918295755419255E-2</v>
      </c>
      <c r="AQ77" s="54">
        <f>IF('Fixed data'!$G$19=FALSE,AQ64+AQ76,AQ64)</f>
        <v>-9.1970618749597999E-2</v>
      </c>
      <c r="AR77" s="54">
        <f>IF('Fixed data'!$G$19=FALSE,AR64+AR76,AR64)</f>
        <v>-8.9022941743776743E-2</v>
      </c>
      <c r="AS77" s="54">
        <f>IF('Fixed data'!$G$19=FALSE,AS64+AS76,AS64)</f>
        <v>-8.6075264737955487E-2</v>
      </c>
      <c r="AT77" s="54">
        <f>IF('Fixed data'!$G$19=FALSE,AT64+AT76,AT64)</f>
        <v>-8.3127587732134231E-2</v>
      </c>
      <c r="AU77" s="54">
        <f>IF('Fixed data'!$G$19=FALSE,AU64+AU76,AU64)</f>
        <v>-8.0179910726312975E-2</v>
      </c>
      <c r="AV77" s="54">
        <f>IF('Fixed data'!$G$19=FALSE,AV64+AV76,AV64)</f>
        <v>-7.7232233720491719E-2</v>
      </c>
      <c r="AW77" s="54">
        <f>IF('Fixed data'!$G$19=FALSE,AW64+AW76,AW64)</f>
        <v>-7.4284556714670463E-2</v>
      </c>
      <c r="AX77" s="54">
        <f>IF('Fixed data'!$G$19=FALSE,AX64+AX76,AX64)</f>
        <v>-7.1336879708849207E-2</v>
      </c>
      <c r="AY77" s="54">
        <f>IF('Fixed data'!$G$19=FALSE,AY64+AY76,AY64)</f>
        <v>-6.8389202703027951E-2</v>
      </c>
      <c r="AZ77" s="54">
        <f>IF('Fixed data'!$G$19=FALSE,AZ64+AZ76,AZ64)</f>
        <v>-6.5441525697206696E-2</v>
      </c>
      <c r="BA77" s="54">
        <f>IF('Fixed data'!$G$19=FALSE,BA64+BA76,BA64)</f>
        <v>-4.2769854306594898E-2</v>
      </c>
      <c r="BB77" s="54">
        <f>IF('Fixed data'!$G$19=FALSE,BB64+BB76,BB64)</f>
        <v>-2.0520022127558366E-2</v>
      </c>
      <c r="BC77" s="54">
        <f>IF('Fixed data'!$G$19=FALSE,BC64+BC76,BC64)</f>
        <v>5.9488872161672644E-17</v>
      </c>
      <c r="BD77" s="54">
        <f>IF('Fixed data'!$G$19=FALSE,BD64+BD76,BD64)</f>
        <v>5.9488872161672644E-17</v>
      </c>
    </row>
    <row r="78" spans="1:56" ht="15.75" outlineLevel="1">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5"/>
      <c r="B80" s="11" t="s">
        <v>17</v>
      </c>
      <c r="C80" s="14"/>
      <c r="D80" s="9" t="s">
        <v>40</v>
      </c>
      <c r="E80" s="55">
        <f>IF('Fixed data'!$G$19=TRUE,(E77-SUM(E70:E71))*E78+SUM(E70:E71)*E79,E77*E78)</f>
        <v>0</v>
      </c>
      <c r="F80" s="55">
        <f t="shared" ref="F80:BD80" si="10">F77*F78</f>
        <v>0</v>
      </c>
      <c r="G80" s="55">
        <f t="shared" si="10"/>
        <v>-0.22490106829970216</v>
      </c>
      <c r="H80" s="55">
        <f t="shared" si="10"/>
        <v>-0.27887519210586648</v>
      </c>
      <c r="I80" s="55">
        <f t="shared" si="10"/>
        <v>-0.31599590366752162</v>
      </c>
      <c r="J80" s="55">
        <f t="shared" si="10"/>
        <v>-0.1539500833439231</v>
      </c>
      <c r="K80" s="55">
        <f t="shared" si="10"/>
        <v>-0.14642719439659549</v>
      </c>
      <c r="L80" s="55">
        <f t="shared" si="10"/>
        <v>-0.13923705015942464</v>
      </c>
      <c r="M80" s="55">
        <f t="shared" si="10"/>
        <v>-0.13236574896348893</v>
      </c>
      <c r="N80" s="55">
        <f t="shared" si="10"/>
        <v>-0.12579994883894374</v>
      </c>
      <c r="O80" s="55">
        <f t="shared" si="10"/>
        <v>-0.11952684555823896</v>
      </c>
      <c r="P80" s="55">
        <f t="shared" si="10"/>
        <v>-0.11353415152429319</v>
      </c>
      <c r="Q80" s="55">
        <f t="shared" si="10"/>
        <v>-0.10781007547158435</v>
      </c>
      <c r="R80" s="55">
        <f t="shared" si="10"/>
        <v>-0.10234330294932099</v>
      </c>
      <c r="S80" s="55">
        <f t="shared" si="10"/>
        <v>-9.7122977557011936E-2</v>
      </c>
      <c r="T80" s="55">
        <f t="shared" si="10"/>
        <v>-9.2138682903865898E-2</v>
      </c>
      <c r="U80" s="55">
        <f t="shared" si="10"/>
        <v>-8.7380425264524678E-2</v>
      </c>
      <c r="V80" s="55">
        <f t="shared" si="10"/>
        <v>-8.2838616904665374E-2</v>
      </c>
      <c r="W80" s="55">
        <f t="shared" si="10"/>
        <v>-7.8504060051000191E-2</v>
      </c>
      <c r="X80" s="55">
        <f t="shared" si="10"/>
        <v>-7.4367931481159416E-2</v>
      </c>
      <c r="Y80" s="55">
        <f t="shared" si="10"/>
        <v>-7.0421767709864719E-2</v>
      </c>
      <c r="Z80" s="55">
        <f t="shared" si="10"/>
        <v>-6.6657450748685398E-2</v>
      </c>
      <c r="AA80" s="55">
        <f t="shared" si="10"/>
        <v>-6.3067194417525785E-2</v>
      </c>
      <c r="AB80" s="55">
        <f t="shared" si="10"/>
        <v>-5.9643531186812301E-2</v>
      </c>
      <c r="AC80" s="55">
        <f t="shared" si="10"/>
        <v>-5.6379299530141348E-2</v>
      </c>
      <c r="AD80" s="55">
        <f t="shared" si="10"/>
        <v>-5.3267631767910821E-2</v>
      </c>
      <c r="AE80" s="55">
        <f t="shared" si="10"/>
        <v>-5.0301942383191259E-2</v>
      </c>
      <c r="AF80" s="55">
        <f t="shared" si="10"/>
        <v>-4.7475916791799196E-2</v>
      </c>
      <c r="AG80" s="55">
        <f t="shared" si="10"/>
        <v>-4.4783500549215233E-2</v>
      </c>
      <c r="AH80" s="55">
        <f t="shared" si="10"/>
        <v>-4.2218888977643643E-2</v>
      </c>
      <c r="AI80" s="55">
        <f t="shared" si="10"/>
        <v>-4.6219328515672412E-2</v>
      </c>
      <c r="AJ80" s="55">
        <f t="shared" si="10"/>
        <v>-4.3728442335201005E-2</v>
      </c>
      <c r="AK80" s="55">
        <f t="shared" si="10"/>
        <v>-4.1343446785598682E-2</v>
      </c>
      <c r="AL80" s="55">
        <f t="shared" si="10"/>
        <v>-3.9060286589812705E-2</v>
      </c>
      <c r="AM80" s="55">
        <f t="shared" si="10"/>
        <v>-3.6875052869653563E-2</v>
      </c>
      <c r="AN80" s="55">
        <f t="shared" si="10"/>
        <v>-3.4783978057944809E-2</v>
      </c>
      <c r="AO80" s="55">
        <f t="shared" si="10"/>
        <v>-3.2783430982856764E-2</v>
      </c>
      <c r="AP80" s="55">
        <f t="shared" si="10"/>
        <v>-3.0869912118710652E-2</v>
      </c>
      <c r="AQ80" s="55">
        <f t="shared" si="10"/>
        <v>-2.9040048997725672E-2</v>
      </c>
      <c r="AR80" s="55">
        <f t="shared" si="10"/>
        <v>-2.7290591777362851E-2</v>
      </c>
      <c r="AS80" s="55">
        <f t="shared" si="10"/>
        <v>-2.5618408958093874E-2</v>
      </c>
      <c r="AT80" s="55">
        <f t="shared" si="10"/>
        <v>-2.4020483246593016E-2</v>
      </c>
      <c r="AU80" s="55">
        <f t="shared" si="10"/>
        <v>-2.2493907559513377E-2</v>
      </c>
      <c r="AV80" s="55">
        <f t="shared" si="10"/>
        <v>-2.1035881163167632E-2</v>
      </c>
      <c r="AW80" s="55">
        <f t="shared" si="10"/>
        <v>-1.9643705944586618E-2</v>
      </c>
      <c r="AX80" s="55">
        <f t="shared" si="10"/>
        <v>-1.8314782809577528E-2</v>
      </c>
      <c r="AY80" s="55">
        <f t="shared" si="10"/>
        <v>-1.7046608203547073E-2</v>
      </c>
      <c r="AZ80" s="55">
        <f t="shared" si="10"/>
        <v>-1.5836770750993916E-2</v>
      </c>
      <c r="BA80" s="55">
        <f t="shared" si="10"/>
        <v>-1.0048789765977914E-2</v>
      </c>
      <c r="BB80" s="55">
        <f t="shared" si="10"/>
        <v>-4.6807623247384729E-3</v>
      </c>
      <c r="BC80" s="55">
        <f t="shared" si="10"/>
        <v>1.3174595057072948E-17</v>
      </c>
      <c r="BD80" s="55">
        <f t="shared" si="10"/>
        <v>1.2790868987449463E-17</v>
      </c>
    </row>
    <row r="81" spans="1:56">
      <c r="A81" s="75"/>
      <c r="B81" s="15" t="s">
        <v>18</v>
      </c>
      <c r="C81" s="15"/>
      <c r="D81" s="14" t="s">
        <v>40</v>
      </c>
      <c r="E81" s="56">
        <f>+E80</f>
        <v>0</v>
      </c>
      <c r="F81" s="56">
        <f t="shared" ref="F81:BD81" si="11">+E81+F80</f>
        <v>0</v>
      </c>
      <c r="G81" s="56">
        <f t="shared" si="11"/>
        <v>-0.22490106829970216</v>
      </c>
      <c r="H81" s="56">
        <f t="shared" si="11"/>
        <v>-0.50377626040556867</v>
      </c>
      <c r="I81" s="56">
        <f t="shared" si="11"/>
        <v>-0.81977216407309028</v>
      </c>
      <c r="J81" s="56">
        <f t="shared" si="11"/>
        <v>-0.97372224741701341</v>
      </c>
      <c r="K81" s="56">
        <f t="shared" si="11"/>
        <v>-1.1201494418136089</v>
      </c>
      <c r="L81" s="56">
        <f t="shared" si="11"/>
        <v>-1.2593864919730335</v>
      </c>
      <c r="M81" s="56">
        <f t="shared" si="11"/>
        <v>-1.3917522409365224</v>
      </c>
      <c r="N81" s="56">
        <f t="shared" si="11"/>
        <v>-1.5175521897754662</v>
      </c>
      <c r="O81" s="56">
        <f t="shared" si="11"/>
        <v>-1.6370790353337052</v>
      </c>
      <c r="P81" s="56">
        <f t="shared" si="11"/>
        <v>-1.7506131868579984</v>
      </c>
      <c r="Q81" s="56">
        <f t="shared" si="11"/>
        <v>-1.8584232623295827</v>
      </c>
      <c r="R81" s="56">
        <f t="shared" si="11"/>
        <v>-1.9607665652789037</v>
      </c>
      <c r="S81" s="56">
        <f t="shared" si="11"/>
        <v>-2.0578895428359156</v>
      </c>
      <c r="T81" s="56">
        <f t="shared" si="11"/>
        <v>-2.1500282257397814</v>
      </c>
      <c r="U81" s="56">
        <f t="shared" si="11"/>
        <v>-2.2374086510043059</v>
      </c>
      <c r="V81" s="56">
        <f t="shared" si="11"/>
        <v>-2.3202472679089712</v>
      </c>
      <c r="W81" s="56">
        <f t="shared" si="11"/>
        <v>-2.3987513279599715</v>
      </c>
      <c r="X81" s="56">
        <f t="shared" si="11"/>
        <v>-2.4731192594411309</v>
      </c>
      <c r="Y81" s="56">
        <f t="shared" si="11"/>
        <v>-2.5435410271509955</v>
      </c>
      <c r="Z81" s="56">
        <f t="shared" si="11"/>
        <v>-2.6101984778996807</v>
      </c>
      <c r="AA81" s="56">
        <f t="shared" si="11"/>
        <v>-2.6732656723172066</v>
      </c>
      <c r="AB81" s="56">
        <f t="shared" si="11"/>
        <v>-2.7329092035040188</v>
      </c>
      <c r="AC81" s="56">
        <f t="shared" si="11"/>
        <v>-2.7892885030341601</v>
      </c>
      <c r="AD81" s="56">
        <f t="shared" si="11"/>
        <v>-2.8425561348020709</v>
      </c>
      <c r="AE81" s="56">
        <f t="shared" si="11"/>
        <v>-2.8928580771852621</v>
      </c>
      <c r="AF81" s="56">
        <f t="shared" si="11"/>
        <v>-2.9403339939770614</v>
      </c>
      <c r="AG81" s="56">
        <f t="shared" si="11"/>
        <v>-2.9851174945262766</v>
      </c>
      <c r="AH81" s="56">
        <f t="shared" si="11"/>
        <v>-3.0273363835039202</v>
      </c>
      <c r="AI81" s="56">
        <f t="shared" si="11"/>
        <v>-3.0735557120195924</v>
      </c>
      <c r="AJ81" s="56">
        <f t="shared" si="11"/>
        <v>-3.1172841543547936</v>
      </c>
      <c r="AK81" s="56">
        <f t="shared" si="11"/>
        <v>-3.1586276011403922</v>
      </c>
      <c r="AL81" s="56">
        <f t="shared" si="11"/>
        <v>-3.1976878877302051</v>
      </c>
      <c r="AM81" s="56">
        <f t="shared" si="11"/>
        <v>-3.2345629405998588</v>
      </c>
      <c r="AN81" s="56">
        <f t="shared" si="11"/>
        <v>-3.2693469186578037</v>
      </c>
      <c r="AO81" s="56">
        <f t="shared" si="11"/>
        <v>-3.3021303496406604</v>
      </c>
      <c r="AP81" s="56">
        <f t="shared" si="11"/>
        <v>-3.3330002617593713</v>
      </c>
      <c r="AQ81" s="56">
        <f t="shared" si="11"/>
        <v>-3.3620403107570969</v>
      </c>
      <c r="AR81" s="56">
        <f t="shared" si="11"/>
        <v>-3.3893309025344598</v>
      </c>
      <c r="AS81" s="56">
        <f t="shared" si="11"/>
        <v>-3.4149493114925535</v>
      </c>
      <c r="AT81" s="56">
        <f t="shared" si="11"/>
        <v>-3.4389697947391467</v>
      </c>
      <c r="AU81" s="56">
        <f t="shared" si="11"/>
        <v>-3.4614637022986599</v>
      </c>
      <c r="AV81" s="56">
        <f t="shared" si="11"/>
        <v>-3.4824995834618275</v>
      </c>
      <c r="AW81" s="56">
        <f t="shared" si="11"/>
        <v>-3.5021432894064142</v>
      </c>
      <c r="AX81" s="56">
        <f t="shared" si="11"/>
        <v>-3.5204580722159915</v>
      </c>
      <c r="AY81" s="56">
        <f t="shared" si="11"/>
        <v>-3.5375046804195387</v>
      </c>
      <c r="AZ81" s="56">
        <f t="shared" si="11"/>
        <v>-3.5533414511705326</v>
      </c>
      <c r="BA81" s="56">
        <f t="shared" si="11"/>
        <v>-3.5633902409365104</v>
      </c>
      <c r="BB81" s="56">
        <f t="shared" si="11"/>
        <v>-3.5680710032612488</v>
      </c>
      <c r="BC81" s="56">
        <f t="shared" si="11"/>
        <v>-3.5680710032612488</v>
      </c>
      <c r="BD81" s="56">
        <f t="shared" si="11"/>
        <v>-3.5680710032612488</v>
      </c>
    </row>
    <row r="82" spans="1:56">
      <c r="A82" s="75"/>
      <c r="B82" s="14"/>
    </row>
    <row r="83" spans="1:56">
      <c r="A83" s="75"/>
    </row>
    <row r="84" spans="1:56">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c r="A86" s="188"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8"/>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8"/>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8"/>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8"/>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8"/>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c r="C94" s="36"/>
    </row>
    <row r="95" spans="1:56" ht="16.5">
      <c r="A95" s="86"/>
      <c r="C95" s="36"/>
    </row>
    <row r="96" spans="1:56" ht="16.5">
      <c r="A96" s="86">
        <v>1</v>
      </c>
      <c r="B96" s="4" t="s">
        <v>334</v>
      </c>
    </row>
    <row r="97" spans="1:3">
      <c r="B97" s="70" t="s">
        <v>155</v>
      </c>
    </row>
    <row r="98" spans="1:3">
      <c r="B98" s="4" t="s">
        <v>318</v>
      </c>
    </row>
    <row r="99" spans="1:3">
      <c r="B99" s="4" t="s">
        <v>336</v>
      </c>
    </row>
    <row r="100" spans="1:3" ht="16.5">
      <c r="A100" s="86">
        <v>2</v>
      </c>
      <c r="B100" s="70" t="s">
        <v>154</v>
      </c>
    </row>
    <row r="105" spans="1:3">
      <c r="C105" s="36"/>
    </row>
    <row r="170" spans="2:2">
      <c r="B170" s="4" t="s">
        <v>198</v>
      </c>
    </row>
    <row r="171" spans="2:2">
      <c r="B171" s="4" t="s">
        <v>197</v>
      </c>
    </row>
    <row r="172" spans="2:2">
      <c r="B172" s="4" t="s">
        <v>319</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purl.org/dc/dcmitype/"/>
    <ds:schemaRef ds:uri="eecedeb9-13b3-4e62-b003-046c92e1668a"/>
    <ds:schemaRef ds:uri="http://www.w3.org/XML/1998/namespace"/>
    <ds:schemaRef ds:uri="http://schemas.microsoft.com/sharepoint/v3/fields"/>
    <ds:schemaRef ds:uri="http://schemas.microsoft.com/office/2006/metadata/properties"/>
    <ds:schemaRef ds:uri="http://schemas.microsoft.com/office/2006/documentManagement/types"/>
    <ds:schemaRef ds:uri="http://schemas.openxmlformats.org/package/2006/metadata/core-properties"/>
    <ds:schemaRef ds:uri="efb98dbe-6680-48eb-ac67-85b3a61e7855"/>
    <ds:schemaRef ds:uri="http://purl.org/dc/elements/1.1/"/>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lpstr>Option 2</vt:lpstr>
      <vt:lpstr>Workings 2</vt:lpstr>
      <vt:lpstr>Option 2 (i)</vt:lpstr>
      <vt:lpstr>Workings 2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2013-06-26T12:22:43Z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